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heckCompatibility="1"/>
  <mc:AlternateContent xmlns:mc="http://schemas.openxmlformats.org/markup-compatibility/2006">
    <mc:Choice Requires="x15">
      <x15ac:absPath xmlns:x15ac="http://schemas.microsoft.com/office/spreadsheetml/2010/11/ac" url="F:\Karo\Handball\HBW\AG Spielbetrieb und Cluster\Ligenstruktur\"/>
    </mc:Choice>
  </mc:AlternateContent>
  <xr:revisionPtr revIDLastSave="0" documentId="13_ncr:1_{C2592FB0-D000-44A2-A294-0861114FF6D3}" xr6:coauthVersionLast="47" xr6:coauthVersionMax="47" xr10:uidLastSave="{00000000-0000-0000-0000-000000000000}"/>
  <bookViews>
    <workbookView xWindow="-108" yWindow="-108" windowWidth="23256" windowHeight="12456" tabRatio="564" xr2:uid="{00000000-000D-0000-FFFF-FFFF00000000}"/>
  </bookViews>
  <sheets>
    <sheet name="Männer" sheetId="3" r:id="rId1"/>
    <sheet name="Ranking Männer" sheetId="10" r:id="rId2"/>
    <sheet name="Frauen" sheetId="12" r:id="rId3"/>
    <sheet name="Ranking Frauen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9" i="12" l="1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08" i="12"/>
  <c r="G116" i="12"/>
  <c r="G117" i="12"/>
  <c r="G118" i="12"/>
  <c r="G119" i="12"/>
  <c r="G120" i="12"/>
  <c r="G121" i="12"/>
  <c r="G122" i="12"/>
  <c r="G115" i="12"/>
  <c r="G61" i="12"/>
  <c r="G62" i="12"/>
  <c r="G63" i="12"/>
  <c r="G60" i="12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37" i="3"/>
  <c r="G130" i="3"/>
  <c r="G131" i="3"/>
  <c r="G132" i="3"/>
  <c r="G133" i="3"/>
  <c r="G134" i="3"/>
  <c r="G135" i="3"/>
  <c r="G136" i="3"/>
  <c r="G129" i="3"/>
  <c r="G66" i="3"/>
  <c r="G67" i="3"/>
  <c r="G68" i="3"/>
  <c r="G65" i="3"/>
  <c r="M13" i="12"/>
  <c r="H30" i="12" s="1"/>
  <c r="L13" i="12"/>
  <c r="M12" i="12"/>
  <c r="H24" i="12" s="1"/>
  <c r="J27" i="12" s="1"/>
  <c r="L12" i="12"/>
  <c r="H17" i="12"/>
  <c r="M11" i="12"/>
  <c r="H19" i="12" s="1"/>
  <c r="J21" i="12" s="1"/>
  <c r="L11" i="12"/>
  <c r="H18" i="12" s="1"/>
  <c r="C219" i="3"/>
  <c r="B219" i="3"/>
  <c r="M13" i="3"/>
  <c r="L13" i="3"/>
  <c r="M12" i="3"/>
  <c r="L12" i="3"/>
  <c r="H17" i="3"/>
  <c r="M11" i="3"/>
  <c r="L11" i="3"/>
  <c r="F39" i="12"/>
  <c r="G39" i="12"/>
  <c r="C209" i="12"/>
  <c r="C210" i="12" s="1"/>
  <c r="C211" i="12" s="1"/>
  <c r="C212" i="12" s="1"/>
  <c r="C213" i="12" s="1"/>
  <c r="C214" i="12" s="1"/>
  <c r="C215" i="12" s="1"/>
  <c r="C216" i="12" s="1"/>
  <c r="C217" i="12" s="1"/>
  <c r="C218" i="12" s="1"/>
  <c r="C219" i="12" s="1"/>
  <c r="C220" i="12" s="1"/>
  <c r="C221" i="12" s="1"/>
  <c r="C222" i="12" s="1"/>
  <c r="C223" i="12" s="1"/>
  <c r="B209" i="12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D208" i="12"/>
  <c r="D209" i="12" s="1"/>
  <c r="D210" i="12" s="1"/>
  <c r="D211" i="12" s="1"/>
  <c r="D212" i="12" s="1"/>
  <c r="D213" i="12" s="1"/>
  <c r="D214" i="12" s="1"/>
  <c r="D215" i="12" s="1"/>
  <c r="D216" i="12" s="1"/>
  <c r="D217" i="12" s="1"/>
  <c r="D218" i="12" s="1"/>
  <c r="D219" i="12" s="1"/>
  <c r="D220" i="12" s="1"/>
  <c r="D221" i="12" s="1"/>
  <c r="D222" i="12" s="1"/>
  <c r="D223" i="12" s="1"/>
  <c r="D191" i="12"/>
  <c r="D192" i="12" s="1"/>
  <c r="D193" i="12" s="1"/>
  <c r="D194" i="12" s="1"/>
  <c r="D195" i="12" s="1"/>
  <c r="D196" i="12" s="1"/>
  <c r="D197" i="12" s="1"/>
  <c r="D198" i="12" s="1"/>
  <c r="D199" i="12" s="1"/>
  <c r="D200" i="12" s="1"/>
  <c r="D201" i="12" s="1"/>
  <c r="D202" i="12" s="1"/>
  <c r="D203" i="12" s="1"/>
  <c r="D204" i="12" s="1"/>
  <c r="D205" i="12" s="1"/>
  <c r="G189" i="12"/>
  <c r="F189" i="12"/>
  <c r="G188" i="12"/>
  <c r="F188" i="12"/>
  <c r="G187" i="12"/>
  <c r="F187" i="12"/>
  <c r="G186" i="12"/>
  <c r="F186" i="12"/>
  <c r="G185" i="12"/>
  <c r="F185" i="12"/>
  <c r="G184" i="12"/>
  <c r="F184" i="12"/>
  <c r="G183" i="12"/>
  <c r="F183" i="12"/>
  <c r="G182" i="12"/>
  <c r="F182" i="12"/>
  <c r="G181" i="12"/>
  <c r="F181" i="12"/>
  <c r="G180" i="12"/>
  <c r="F180" i="12"/>
  <c r="G179" i="12"/>
  <c r="F179" i="12"/>
  <c r="G178" i="12"/>
  <c r="F178" i="12"/>
  <c r="G177" i="12"/>
  <c r="F177" i="12"/>
  <c r="G176" i="12"/>
  <c r="F176" i="12"/>
  <c r="G175" i="12"/>
  <c r="F175" i="12"/>
  <c r="G174" i="12"/>
  <c r="F174" i="12"/>
  <c r="G173" i="12"/>
  <c r="F173" i="12"/>
  <c r="G172" i="12"/>
  <c r="F172" i="12"/>
  <c r="G171" i="12"/>
  <c r="F171" i="12"/>
  <c r="G170" i="12"/>
  <c r="F170" i="12"/>
  <c r="G169" i="12"/>
  <c r="F169" i="12"/>
  <c r="G168" i="12"/>
  <c r="F168" i="12"/>
  <c r="G167" i="12"/>
  <c r="F167" i="12"/>
  <c r="G166" i="12"/>
  <c r="F166" i="12"/>
  <c r="G165" i="12"/>
  <c r="F165" i="12"/>
  <c r="G164" i="12"/>
  <c r="F164" i="12"/>
  <c r="G163" i="12"/>
  <c r="F163" i="12"/>
  <c r="G162" i="12"/>
  <c r="F162" i="12"/>
  <c r="G161" i="12"/>
  <c r="F161" i="12"/>
  <c r="G160" i="12"/>
  <c r="F160" i="12"/>
  <c r="G159" i="12"/>
  <c r="F159" i="12"/>
  <c r="G158" i="12"/>
  <c r="F158" i="12"/>
  <c r="G157" i="12"/>
  <c r="F157" i="12"/>
  <c r="G156" i="12"/>
  <c r="F156" i="12"/>
  <c r="G155" i="12"/>
  <c r="F155" i="12"/>
  <c r="G154" i="12"/>
  <c r="F154" i="12"/>
  <c r="G153" i="12"/>
  <c r="F153" i="12"/>
  <c r="G152" i="12"/>
  <c r="F152" i="12"/>
  <c r="G151" i="12"/>
  <c r="F151" i="12"/>
  <c r="G150" i="12"/>
  <c r="F150" i="12"/>
  <c r="G149" i="12"/>
  <c r="F149" i="12"/>
  <c r="G148" i="12"/>
  <c r="F148" i="12"/>
  <c r="G147" i="12"/>
  <c r="F147" i="12"/>
  <c r="G146" i="12"/>
  <c r="F146" i="12"/>
  <c r="G145" i="12"/>
  <c r="F145" i="12"/>
  <c r="G144" i="12"/>
  <c r="F144" i="12"/>
  <c r="G143" i="12"/>
  <c r="F143" i="12"/>
  <c r="G142" i="12"/>
  <c r="F142" i="12"/>
  <c r="G141" i="12"/>
  <c r="F141" i="12"/>
  <c r="G140" i="12"/>
  <c r="F140" i="12"/>
  <c r="G139" i="12"/>
  <c r="F139" i="12"/>
  <c r="G138" i="12"/>
  <c r="F138" i="12"/>
  <c r="G137" i="12"/>
  <c r="F137" i="12"/>
  <c r="G136" i="12"/>
  <c r="F136" i="12"/>
  <c r="G135" i="12"/>
  <c r="F135" i="12"/>
  <c r="D135" i="12"/>
  <c r="D136" i="12" s="1"/>
  <c r="D137" i="12" s="1"/>
  <c r="D138" i="12" s="1"/>
  <c r="D139" i="12" s="1"/>
  <c r="D140" i="12" s="1"/>
  <c r="D141" i="12" s="1"/>
  <c r="D142" i="12" s="1"/>
  <c r="D143" i="12" s="1"/>
  <c r="D144" i="12" s="1"/>
  <c r="G134" i="12"/>
  <c r="F134" i="12"/>
  <c r="D127" i="12"/>
  <c r="D128" i="12" s="1"/>
  <c r="D129" i="12" s="1"/>
  <c r="D130" i="12" s="1"/>
  <c r="D131" i="12" s="1"/>
  <c r="D132" i="12" s="1"/>
  <c r="D133" i="12" s="1"/>
  <c r="C126" i="12"/>
  <c r="C127" i="12" s="1"/>
  <c r="C128" i="12" s="1"/>
  <c r="C129" i="12" s="1"/>
  <c r="C130" i="12" s="1"/>
  <c r="C131" i="12" s="1"/>
  <c r="C132" i="12" s="1"/>
  <c r="C133" i="12" s="1"/>
  <c r="C134" i="12" s="1"/>
  <c r="C135" i="12" s="1"/>
  <c r="C136" i="12" s="1"/>
  <c r="C137" i="12" s="1"/>
  <c r="C138" i="12" s="1"/>
  <c r="C139" i="12" s="1"/>
  <c r="C140" i="12" s="1"/>
  <c r="C141" i="12" s="1"/>
  <c r="C142" i="12" s="1"/>
  <c r="C143" i="12" s="1"/>
  <c r="C144" i="12" s="1"/>
  <c r="C145" i="12" s="1"/>
  <c r="B126" i="12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C117" i="12"/>
  <c r="C118" i="12" s="1"/>
  <c r="C119" i="12" s="1"/>
  <c r="C120" i="12" s="1"/>
  <c r="C121" i="12" s="1"/>
  <c r="C122" i="12" s="1"/>
  <c r="B117" i="12"/>
  <c r="B118" i="12" s="1"/>
  <c r="B119" i="12" s="1"/>
  <c r="B120" i="12" s="1"/>
  <c r="B121" i="12" s="1"/>
  <c r="B122" i="12" s="1"/>
  <c r="D116" i="12"/>
  <c r="D117" i="12" s="1"/>
  <c r="D118" i="12" s="1"/>
  <c r="D119" i="12" s="1"/>
  <c r="D120" i="12" s="1"/>
  <c r="D121" i="12" s="1"/>
  <c r="D122" i="12" s="1"/>
  <c r="D107" i="12"/>
  <c r="D108" i="12" s="1"/>
  <c r="D109" i="12" s="1"/>
  <c r="D110" i="12" s="1"/>
  <c r="D111" i="12" s="1"/>
  <c r="D112" i="12" s="1"/>
  <c r="D113" i="12" s="1"/>
  <c r="G105" i="12"/>
  <c r="F105" i="12"/>
  <c r="G104" i="12"/>
  <c r="F104" i="12"/>
  <c r="G103" i="12"/>
  <c r="F103" i="12"/>
  <c r="G102" i="12"/>
  <c r="F102" i="12"/>
  <c r="G101" i="12"/>
  <c r="F101" i="12"/>
  <c r="G100" i="12"/>
  <c r="F100" i="12"/>
  <c r="G99" i="12"/>
  <c r="F99" i="12"/>
  <c r="G98" i="12"/>
  <c r="F98" i="12"/>
  <c r="G97" i="12"/>
  <c r="F97" i="12"/>
  <c r="G96" i="12"/>
  <c r="F96" i="12"/>
  <c r="G95" i="12"/>
  <c r="F95" i="12"/>
  <c r="G94" i="12"/>
  <c r="F94" i="12"/>
  <c r="G93" i="12"/>
  <c r="F93" i="12"/>
  <c r="G92" i="12"/>
  <c r="F92" i="12"/>
  <c r="G91" i="12"/>
  <c r="F91" i="12"/>
  <c r="G90" i="12"/>
  <c r="F90" i="12"/>
  <c r="G89" i="12"/>
  <c r="F89" i="12"/>
  <c r="G88" i="12"/>
  <c r="F88" i="12"/>
  <c r="G87" i="12"/>
  <c r="F87" i="12"/>
  <c r="G86" i="12"/>
  <c r="F86" i="12"/>
  <c r="G85" i="12"/>
  <c r="F85" i="12"/>
  <c r="G84" i="12"/>
  <c r="F84" i="12"/>
  <c r="G83" i="12"/>
  <c r="F83" i="12"/>
  <c r="G82" i="12"/>
  <c r="F82" i="12"/>
  <c r="G81" i="12"/>
  <c r="F81" i="12"/>
  <c r="G80" i="12"/>
  <c r="F80" i="12"/>
  <c r="G79" i="12"/>
  <c r="F79" i="12"/>
  <c r="G78" i="12"/>
  <c r="F78" i="12"/>
  <c r="G77" i="12"/>
  <c r="F77" i="12"/>
  <c r="G76" i="12"/>
  <c r="F76" i="12"/>
  <c r="G75" i="12"/>
  <c r="F75" i="12"/>
  <c r="G74" i="12"/>
  <c r="F74" i="12"/>
  <c r="G73" i="12"/>
  <c r="F73" i="12"/>
  <c r="G72" i="12"/>
  <c r="F72" i="12"/>
  <c r="G71" i="12"/>
  <c r="F71" i="12"/>
  <c r="D71" i="12"/>
  <c r="D72" i="12" s="1"/>
  <c r="D73" i="12" s="1"/>
  <c r="D74" i="12" s="1"/>
  <c r="D75" i="12" s="1"/>
  <c r="D76" i="12" s="1"/>
  <c r="D77" i="12" s="1"/>
  <c r="D78" i="12" s="1"/>
  <c r="D79" i="12" s="1"/>
  <c r="D80" i="12" s="1"/>
  <c r="D81" i="12" s="1"/>
  <c r="D82" i="12" s="1"/>
  <c r="D83" i="12" s="1"/>
  <c r="D84" i="12" s="1"/>
  <c r="D85" i="12" s="1"/>
  <c r="D86" i="12" s="1"/>
  <c r="D87" i="12" s="1"/>
  <c r="D88" i="12" s="1"/>
  <c r="D89" i="12" s="1"/>
  <c r="D90" i="12" s="1"/>
  <c r="D91" i="12" s="1"/>
  <c r="D92" i="12" s="1"/>
  <c r="D93" i="12" s="1"/>
  <c r="D94" i="12" s="1"/>
  <c r="D95" i="12" s="1"/>
  <c r="D96" i="12" s="1"/>
  <c r="D97" i="12" s="1"/>
  <c r="D98" i="12" s="1"/>
  <c r="D99" i="12" s="1"/>
  <c r="D100" i="12" s="1"/>
  <c r="D101" i="12" s="1"/>
  <c r="D102" i="12" s="1"/>
  <c r="D103" i="12" s="1"/>
  <c r="D104" i="12" s="1"/>
  <c r="D105" i="12" s="1"/>
  <c r="G70" i="12"/>
  <c r="F70" i="12"/>
  <c r="D67" i="12"/>
  <c r="D68" i="12" s="1"/>
  <c r="D69" i="12" s="1"/>
  <c r="C66" i="12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87" i="12" s="1"/>
  <c r="C88" i="12" s="1"/>
  <c r="C89" i="12" s="1"/>
  <c r="C90" i="12" s="1"/>
  <c r="C91" i="12" s="1"/>
  <c r="C92" i="12" s="1"/>
  <c r="C93" i="12" s="1"/>
  <c r="C94" i="12" s="1"/>
  <c r="C95" i="12" s="1"/>
  <c r="C96" i="12" s="1"/>
  <c r="C97" i="12" s="1"/>
  <c r="C98" i="12" s="1"/>
  <c r="C99" i="12" s="1"/>
  <c r="C100" i="12" s="1"/>
  <c r="C101" i="12" s="1"/>
  <c r="C102" i="12" s="1"/>
  <c r="C103" i="12" s="1"/>
  <c r="C104" i="12" s="1"/>
  <c r="C105" i="12" s="1"/>
  <c r="B66" i="12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C62" i="12"/>
  <c r="C63" i="12" s="1"/>
  <c r="B62" i="12"/>
  <c r="B63" i="12" s="1"/>
  <c r="D61" i="12"/>
  <c r="D62" i="12" s="1"/>
  <c r="D63" i="12" s="1"/>
  <c r="D56" i="12"/>
  <c r="D57" i="12" s="1"/>
  <c r="D58" i="12" s="1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8" i="12"/>
  <c r="F38" i="12"/>
  <c r="G37" i="12"/>
  <c r="F37" i="12"/>
  <c r="G36" i="12"/>
  <c r="F36" i="12"/>
  <c r="D36" i="12"/>
  <c r="D37" i="12" s="1"/>
  <c r="D38" i="12" s="1"/>
  <c r="D39" i="12" s="1"/>
  <c r="G35" i="12"/>
  <c r="F35" i="12"/>
  <c r="C28" i="12"/>
  <c r="B28" i="12"/>
  <c r="C22" i="12"/>
  <c r="B22" i="12"/>
  <c r="C17" i="12"/>
  <c r="C35" i="12" s="1"/>
  <c r="C36" i="12" s="1"/>
  <c r="C37" i="12" s="1"/>
  <c r="C38" i="12" s="1"/>
  <c r="B17" i="12"/>
  <c r="B35" i="12" s="1"/>
  <c r="B36" i="12" s="1"/>
  <c r="B37" i="12" s="1"/>
  <c r="B38" i="12" s="1"/>
  <c r="H13" i="12"/>
  <c r="J13" i="12" s="1"/>
  <c r="H23" i="12"/>
  <c r="H12" i="12"/>
  <c r="J12" i="12" s="1"/>
  <c r="H11" i="12"/>
  <c r="K11" i="12" s="1"/>
  <c r="H10" i="12"/>
  <c r="C238" i="3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B238" i="3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D237" i="3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20" i="3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148" i="3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40" i="3"/>
  <c r="D141" i="3" s="1"/>
  <c r="D142" i="3" s="1"/>
  <c r="D143" i="3" s="1"/>
  <c r="D144" i="3" s="1"/>
  <c r="D145" i="3" s="1"/>
  <c r="D146" i="3" s="1"/>
  <c r="C130" i="3"/>
  <c r="C131" i="3" s="1"/>
  <c r="C132" i="3" s="1"/>
  <c r="C133" i="3" s="1"/>
  <c r="C134" i="3" s="1"/>
  <c r="C135" i="3" s="1"/>
  <c r="C136" i="3" s="1"/>
  <c r="B130" i="3"/>
  <c r="B131" i="3" s="1"/>
  <c r="B132" i="3" s="1"/>
  <c r="B133" i="3" s="1"/>
  <c r="B134" i="3" s="1"/>
  <c r="B135" i="3" s="1"/>
  <c r="B136" i="3" s="1"/>
  <c r="D129" i="3"/>
  <c r="D130" i="3" s="1"/>
  <c r="D131" i="3" s="1"/>
  <c r="D132" i="3" s="1"/>
  <c r="D133" i="3" s="1"/>
  <c r="D134" i="3" s="1"/>
  <c r="D135" i="3" s="1"/>
  <c r="D136" i="3" s="1"/>
  <c r="D120" i="3"/>
  <c r="D121" i="3" s="1"/>
  <c r="D122" i="3" s="1"/>
  <c r="D123" i="3" s="1"/>
  <c r="D124" i="3" s="1"/>
  <c r="D125" i="3" s="1"/>
  <c r="D126" i="3" s="1"/>
  <c r="D76" i="3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72" i="3"/>
  <c r="D73" i="3" s="1"/>
  <c r="D74" i="3" s="1"/>
  <c r="B66" i="3"/>
  <c r="B67" i="3" s="1"/>
  <c r="B68" i="3" s="1"/>
  <c r="C66" i="3"/>
  <c r="C67" i="3" s="1"/>
  <c r="C68" i="3" s="1"/>
  <c r="D65" i="3"/>
  <c r="D66" i="3" s="1"/>
  <c r="D67" i="3" s="1"/>
  <c r="D68" i="3" s="1"/>
  <c r="D60" i="3"/>
  <c r="D61" i="3" s="1"/>
  <c r="D62" i="3" s="1"/>
  <c r="D36" i="3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G147" i="3"/>
  <c r="F147" i="3"/>
  <c r="C139" i="3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B139" i="3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7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35" i="3"/>
  <c r="G36" i="3"/>
  <c r="G37" i="3"/>
  <c r="G38" i="3"/>
  <c r="G39" i="3"/>
  <c r="G40" i="3"/>
  <c r="G41" i="3"/>
  <c r="G42" i="3"/>
  <c r="G43" i="3"/>
  <c r="G44" i="3"/>
  <c r="G4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35" i="3"/>
  <c r="C71" i="3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B71" i="3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C28" i="3"/>
  <c r="B28" i="3"/>
  <c r="C22" i="3"/>
  <c r="B22" i="3"/>
  <c r="C17" i="3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B17" i="3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H10" i="3"/>
  <c r="I11" i="12" l="1"/>
  <c r="D145" i="12"/>
  <c r="D146" i="12" s="1"/>
  <c r="D147" i="12" s="1"/>
  <c r="D148" i="12" s="1"/>
  <c r="D149" i="12" s="1"/>
  <c r="D150" i="12" s="1"/>
  <c r="D151" i="12" s="1"/>
  <c r="D152" i="12" s="1"/>
  <c r="D153" i="12" s="1"/>
  <c r="D154" i="12" s="1"/>
  <c r="D155" i="12" s="1"/>
  <c r="C146" i="12"/>
  <c r="C147" i="12" s="1"/>
  <c r="C148" i="12" s="1"/>
  <c r="C149" i="12" s="1"/>
  <c r="C150" i="12" s="1"/>
  <c r="C151" i="12" s="1"/>
  <c r="C152" i="12" s="1"/>
  <c r="C153" i="12" s="1"/>
  <c r="C154" i="12" s="1"/>
  <c r="C155" i="12" s="1"/>
  <c r="B146" i="12"/>
  <c r="B147" i="12" s="1"/>
  <c r="B148" i="12" s="1"/>
  <c r="B149" i="12" s="1"/>
  <c r="B150" i="12" s="1"/>
  <c r="B151" i="12" s="1"/>
  <c r="B152" i="12" s="1"/>
  <c r="B153" i="12" s="1"/>
  <c r="B154" i="12" s="1"/>
  <c r="B155" i="12" s="1"/>
  <c r="K13" i="12"/>
  <c r="E30" i="12" s="1"/>
  <c r="I12" i="12"/>
  <c r="J11" i="12"/>
  <c r="K12" i="12"/>
  <c r="I13" i="12"/>
  <c r="G19" i="12"/>
  <c r="C161" i="3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B162" i="3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D161" i="3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B106" i="12"/>
  <c r="B107" i="12" s="1"/>
  <c r="B108" i="12" s="1"/>
  <c r="B109" i="12" s="1"/>
  <c r="B110" i="12" s="1"/>
  <c r="B111" i="12" s="1"/>
  <c r="B112" i="12" s="1"/>
  <c r="B113" i="12" s="1"/>
  <c r="C106" i="12"/>
  <c r="C107" i="12" s="1"/>
  <c r="C108" i="12" s="1"/>
  <c r="C109" i="12" s="1"/>
  <c r="C110" i="12" s="1"/>
  <c r="C111" i="12" s="1"/>
  <c r="C112" i="12" s="1"/>
  <c r="C113" i="12" s="1"/>
  <c r="C39" i="12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D40" i="12"/>
  <c r="D41" i="12" s="1"/>
  <c r="D42" i="12" s="1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H20" i="12"/>
  <c r="F25" i="12" s="1"/>
  <c r="B39" i="12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E19" i="12"/>
  <c r="L19" i="12" s="1"/>
  <c r="K24" i="12" s="1"/>
  <c r="G29" i="12"/>
  <c r="G23" i="12"/>
  <c r="E23" i="12"/>
  <c r="E22" i="12"/>
  <c r="G22" i="12"/>
  <c r="H28" i="12"/>
  <c r="H29" i="12"/>
  <c r="F20" i="12"/>
  <c r="H22" i="12"/>
  <c r="H25" i="12" s="1"/>
  <c r="F31" i="12" s="1"/>
  <c r="H30" i="3"/>
  <c r="H29" i="3"/>
  <c r="H24" i="3"/>
  <c r="H22" i="3"/>
  <c r="H19" i="3"/>
  <c r="H18" i="3"/>
  <c r="G30" i="12" l="1"/>
  <c r="B156" i="12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C156" i="12"/>
  <c r="C157" i="12" s="1"/>
  <c r="C158" i="12" s="1"/>
  <c r="C159" i="12" s="1"/>
  <c r="C160" i="12" s="1"/>
  <c r="C161" i="12" s="1"/>
  <c r="C162" i="12" s="1"/>
  <c r="C163" i="12" s="1"/>
  <c r="C164" i="12" s="1"/>
  <c r="C165" i="12" s="1"/>
  <c r="C166" i="12" s="1"/>
  <c r="C167" i="12" s="1"/>
  <c r="C168" i="12" s="1"/>
  <c r="C169" i="12" s="1"/>
  <c r="C170" i="12" s="1"/>
  <c r="C171" i="12" s="1"/>
  <c r="C172" i="12" s="1"/>
  <c r="C173" i="12" s="1"/>
  <c r="C174" i="12" s="1"/>
  <c r="C175" i="12" s="1"/>
  <c r="C176" i="12" s="1"/>
  <c r="C177" i="12" s="1"/>
  <c r="C178" i="12" s="1"/>
  <c r="C179" i="12" s="1"/>
  <c r="C180" i="12" s="1"/>
  <c r="C181" i="12" s="1"/>
  <c r="C182" i="12" s="1"/>
  <c r="C183" i="12" s="1"/>
  <c r="C184" i="12" s="1"/>
  <c r="C185" i="12" s="1"/>
  <c r="C186" i="12" s="1"/>
  <c r="C187" i="12" s="1"/>
  <c r="C188" i="12" s="1"/>
  <c r="C189" i="12" s="1"/>
  <c r="D156" i="12"/>
  <c r="D157" i="12" s="1"/>
  <c r="D158" i="12" s="1"/>
  <c r="D159" i="12" s="1"/>
  <c r="D160" i="12" s="1"/>
  <c r="D161" i="12" s="1"/>
  <c r="D162" i="12" s="1"/>
  <c r="D163" i="12" s="1"/>
  <c r="D164" i="12" s="1"/>
  <c r="D165" i="12" s="1"/>
  <c r="D166" i="12" s="1"/>
  <c r="D167" i="12" s="1"/>
  <c r="D168" i="12" s="1"/>
  <c r="D169" i="12" s="1"/>
  <c r="D170" i="12" s="1"/>
  <c r="D171" i="12" s="1"/>
  <c r="D172" i="12" s="1"/>
  <c r="D173" i="12" s="1"/>
  <c r="D174" i="12" s="1"/>
  <c r="D175" i="12" s="1"/>
  <c r="D176" i="12" s="1"/>
  <c r="D177" i="12" s="1"/>
  <c r="D178" i="12" s="1"/>
  <c r="D179" i="12" s="1"/>
  <c r="D180" i="12" s="1"/>
  <c r="D181" i="12" s="1"/>
  <c r="D182" i="12" s="1"/>
  <c r="D183" i="12" s="1"/>
  <c r="D184" i="12" s="1"/>
  <c r="D185" i="12" s="1"/>
  <c r="D186" i="12" s="1"/>
  <c r="D187" i="12" s="1"/>
  <c r="D188" i="12" s="1"/>
  <c r="D189" i="12" s="1"/>
  <c r="D175" i="3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B175" i="3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C175" i="3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B55" i="12"/>
  <c r="B56" i="12" s="1"/>
  <c r="B57" i="12" s="1"/>
  <c r="B58" i="12" s="1"/>
  <c r="C55" i="12"/>
  <c r="C56" i="12" s="1"/>
  <c r="C57" i="12" s="1"/>
  <c r="C58" i="12" s="1"/>
  <c r="G28" i="12"/>
  <c r="G31" i="12" s="1"/>
  <c r="E28" i="12"/>
  <c r="I28" i="12" s="1"/>
  <c r="E29" i="12"/>
  <c r="G24" i="12"/>
  <c r="G25" i="12" s="1"/>
  <c r="E24" i="12"/>
  <c r="L24" i="12" s="1"/>
  <c r="K30" i="12" s="1"/>
  <c r="L30" i="12" s="1"/>
  <c r="I22" i="12"/>
  <c r="I23" i="12" s="1"/>
  <c r="H31" i="12"/>
  <c r="J22" i="12"/>
  <c r="J23" i="12" s="1"/>
  <c r="G18" i="12"/>
  <c r="G17" i="12"/>
  <c r="E17" i="12"/>
  <c r="E18" i="12"/>
  <c r="L18" i="12" s="1"/>
  <c r="K23" i="12" s="1"/>
  <c r="L23" i="12" s="1"/>
  <c r="K29" i="12" s="1"/>
  <c r="H28" i="3"/>
  <c r="H23" i="3"/>
  <c r="C190" i="12" l="1"/>
  <c r="C191" i="12" s="1"/>
  <c r="C192" i="12" s="1"/>
  <c r="C193" i="12" s="1"/>
  <c r="C194" i="12" s="1"/>
  <c r="C195" i="12" s="1"/>
  <c r="C196" i="12" s="1"/>
  <c r="C197" i="12" s="1"/>
  <c r="C198" i="12" s="1"/>
  <c r="C199" i="12" s="1"/>
  <c r="C200" i="12" s="1"/>
  <c r="C201" i="12" s="1"/>
  <c r="C202" i="12" s="1"/>
  <c r="C203" i="12" s="1"/>
  <c r="C204" i="12" s="1"/>
  <c r="C205" i="12" s="1"/>
  <c r="B190" i="12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J28" i="12"/>
  <c r="J29" i="12" s="1"/>
  <c r="J30" i="12" s="1"/>
  <c r="J31" i="12" s="1"/>
  <c r="J32" i="12" s="1"/>
  <c r="J24" i="12"/>
  <c r="J25" i="12" s="1"/>
  <c r="J26" i="12" s="1"/>
  <c r="I29" i="12"/>
  <c r="I30" i="12" s="1"/>
  <c r="L29" i="12"/>
  <c r="I24" i="12"/>
  <c r="E25" i="12"/>
  <c r="E31" i="12"/>
  <c r="G20" i="12"/>
  <c r="J17" i="12"/>
  <c r="J18" i="12" s="1"/>
  <c r="J19" i="12" s="1"/>
  <c r="J20" i="12" s="1"/>
  <c r="L17" i="12"/>
  <c r="K22" i="12" s="1"/>
  <c r="L22" i="12" s="1"/>
  <c r="K28" i="12" s="1"/>
  <c r="L28" i="12" s="1"/>
  <c r="E20" i="12"/>
  <c r="I17" i="12"/>
  <c r="I18" i="12" s="1"/>
  <c r="I19" i="12" s="1"/>
  <c r="H11" i="3" l="1"/>
  <c r="K11" i="3" l="1"/>
  <c r="J11" i="3"/>
  <c r="I11" i="3"/>
  <c r="F20" i="3"/>
  <c r="H12" i="3"/>
  <c r="J21" i="3"/>
  <c r="H20" i="3"/>
  <c r="J12" i="3" l="1"/>
  <c r="I12" i="3"/>
  <c r="K12" i="3"/>
  <c r="G17" i="3"/>
  <c r="G18" i="3"/>
  <c r="E18" i="3"/>
  <c r="E17" i="3"/>
  <c r="I17" i="3" s="1"/>
  <c r="G19" i="3"/>
  <c r="E19" i="3"/>
  <c r="L19" i="3" s="1"/>
  <c r="H13" i="3"/>
  <c r="F25" i="3"/>
  <c r="H31" i="3"/>
  <c r="J27" i="3"/>
  <c r="H25" i="3"/>
  <c r="I13" i="3" l="1"/>
  <c r="K13" i="3"/>
  <c r="J13" i="3"/>
  <c r="K24" i="3"/>
  <c r="L17" i="3"/>
  <c r="F31" i="3"/>
  <c r="I18" i="3"/>
  <c r="I19" i="3" s="1"/>
  <c r="E23" i="3"/>
  <c r="G23" i="3"/>
  <c r="G22" i="3"/>
  <c r="J22" i="3" s="1"/>
  <c r="E22" i="3"/>
  <c r="I22" i="3" s="1"/>
  <c r="G24" i="3"/>
  <c r="E24" i="3"/>
  <c r="L18" i="3"/>
  <c r="E20" i="3"/>
  <c r="J17" i="3"/>
  <c r="K23" i="3" l="1"/>
  <c r="K22" i="3"/>
  <c r="L22" i="3" s="1"/>
  <c r="L24" i="3"/>
  <c r="I23" i="3"/>
  <c r="I24" i="3" s="1"/>
  <c r="E25" i="3"/>
  <c r="G30" i="3"/>
  <c r="E30" i="3"/>
  <c r="E29" i="3"/>
  <c r="G29" i="3"/>
  <c r="G28" i="3"/>
  <c r="E28" i="3"/>
  <c r="I28" i="3" s="1"/>
  <c r="J18" i="3"/>
  <c r="J19" i="3" s="1"/>
  <c r="J20" i="3" s="1"/>
  <c r="G25" i="3"/>
  <c r="L23" i="3"/>
  <c r="G20" i="3"/>
  <c r="J23" i="3"/>
  <c r="J24" i="3" s="1"/>
  <c r="J25" i="3" s="1"/>
  <c r="K30" i="3" l="1"/>
  <c r="I29" i="3"/>
  <c r="I30" i="3" s="1"/>
  <c r="J28" i="3"/>
  <c r="J29" i="3" s="1"/>
  <c r="J30" i="3" s="1"/>
  <c r="J31" i="3" s="1"/>
  <c r="E31" i="3"/>
  <c r="K29" i="3"/>
  <c r="K28" i="3"/>
  <c r="G31" i="3"/>
  <c r="J26" i="3"/>
  <c r="L30" i="3"/>
  <c r="L29" i="3" l="1"/>
  <c r="L28" i="3"/>
  <c r="J32" i="3"/>
</calcChain>
</file>

<file path=xl/sharedStrings.xml><?xml version="1.0" encoding="utf-8"?>
<sst xmlns="http://schemas.openxmlformats.org/spreadsheetml/2006/main" count="3992" uniqueCount="1765">
  <si>
    <t>Mannschaft</t>
  </si>
  <si>
    <t>2. Bundesliga</t>
  </si>
  <si>
    <t>Männer</t>
  </si>
  <si>
    <t>HVW</t>
  </si>
  <si>
    <t>BHV</t>
  </si>
  <si>
    <t>Ebene</t>
  </si>
  <si>
    <t>Name</t>
  </si>
  <si>
    <t>Bundesliga</t>
  </si>
  <si>
    <t>3. Liga</t>
  </si>
  <si>
    <t>Faktor HVW</t>
  </si>
  <si>
    <t>SHV</t>
  </si>
  <si>
    <t>Total</t>
  </si>
  <si>
    <t>Plätze</t>
  </si>
  <si>
    <t>TotTot</t>
  </si>
  <si>
    <t>TotQuot</t>
  </si>
  <si>
    <t>Rang</t>
  </si>
  <si>
    <t>Verb.</t>
  </si>
  <si>
    <t>Herkunft</t>
  </si>
  <si>
    <t>von</t>
  </si>
  <si>
    <t>bis</t>
  </si>
  <si>
    <t>Verband</t>
  </si>
  <si>
    <t>Regionalliga BW</t>
  </si>
  <si>
    <t>Oberliga BW</t>
  </si>
  <si>
    <t>Verbandsliga BW</t>
  </si>
  <si>
    <t>Landesliga BW</t>
  </si>
  <si>
    <t>BWHV Ebene</t>
  </si>
  <si>
    <t>Mannschaften je Staffel</t>
  </si>
  <si>
    <t>Anzahl Staffeln</t>
  </si>
  <si>
    <t>Mannschaften gesamt</t>
  </si>
  <si>
    <t>Plätze in Relegation ausgespielt</t>
  </si>
  <si>
    <t>Anzahl vor Relegation</t>
  </si>
  <si>
    <t>fix BHV und SHV</t>
  </si>
  <si>
    <t>fix HVW</t>
  </si>
  <si>
    <t>Relegation BHV und SHV</t>
  </si>
  <si>
    <t>Relegation HVW</t>
  </si>
  <si>
    <t>Fix</t>
  </si>
  <si>
    <t>Relegation</t>
  </si>
  <si>
    <t>Teilnehmer</t>
  </si>
  <si>
    <t>Fixplätze über Quote</t>
  </si>
  <si>
    <t>Baden 1</t>
  </si>
  <si>
    <t>Baden 2</t>
  </si>
  <si>
    <t>Baden 3</t>
  </si>
  <si>
    <t>Baden 4</t>
  </si>
  <si>
    <t>Baden 5</t>
  </si>
  <si>
    <t>Baden 6</t>
  </si>
  <si>
    <t>Baden 7</t>
  </si>
  <si>
    <t>Baden 8</t>
  </si>
  <si>
    <t>Baden 9</t>
  </si>
  <si>
    <t>Baden 10</t>
  </si>
  <si>
    <t>Baden 11</t>
  </si>
  <si>
    <t>Baden 12</t>
  </si>
  <si>
    <t>Baden 13</t>
  </si>
  <si>
    <t>Baden 14</t>
  </si>
  <si>
    <t>Baden 15</t>
  </si>
  <si>
    <t>Baden 16</t>
  </si>
  <si>
    <t>Baden 17</t>
  </si>
  <si>
    <t>Baden 18</t>
  </si>
  <si>
    <t>Baden 19</t>
  </si>
  <si>
    <t>Baden 20</t>
  </si>
  <si>
    <t>Baden 21</t>
  </si>
  <si>
    <t>Baden 22</t>
  </si>
  <si>
    <t>Baden 23</t>
  </si>
  <si>
    <t>Baden 24</t>
  </si>
  <si>
    <t>Baden 25</t>
  </si>
  <si>
    <t>Baden 26</t>
  </si>
  <si>
    <t>Baden 27</t>
  </si>
  <si>
    <t>Baden 28</t>
  </si>
  <si>
    <t>Baden 29</t>
  </si>
  <si>
    <t>Baden 30</t>
  </si>
  <si>
    <t>Baden 31</t>
  </si>
  <si>
    <t>Baden 32</t>
  </si>
  <si>
    <t>Baden 33</t>
  </si>
  <si>
    <t>Baden 34</t>
  </si>
  <si>
    <t>Baden 35</t>
  </si>
  <si>
    <t>Baden 36</t>
  </si>
  <si>
    <t>Baden 37</t>
  </si>
  <si>
    <t>Baden 38</t>
  </si>
  <si>
    <t>Baden 39</t>
  </si>
  <si>
    <t>Baden 40</t>
  </si>
  <si>
    <t>Baden 41</t>
  </si>
  <si>
    <t>Baden 42</t>
  </si>
  <si>
    <t>Baden 43</t>
  </si>
  <si>
    <t>Baden 44</t>
  </si>
  <si>
    <t>Baden 45</t>
  </si>
  <si>
    <t>Baden 46</t>
  </si>
  <si>
    <t>Baden 47</t>
  </si>
  <si>
    <t>Baden 48</t>
  </si>
  <si>
    <t>Baden 49</t>
  </si>
  <si>
    <t>Baden 50</t>
  </si>
  <si>
    <t>Baden 51</t>
  </si>
  <si>
    <t>Baden 52</t>
  </si>
  <si>
    <t>Baden 53</t>
  </si>
  <si>
    <t>Baden 54</t>
  </si>
  <si>
    <t>Baden 55</t>
  </si>
  <si>
    <t>Baden 56</t>
  </si>
  <si>
    <t>Baden 57</t>
  </si>
  <si>
    <t>Baden 58</t>
  </si>
  <si>
    <t>Baden 59</t>
  </si>
  <si>
    <t>Baden 60</t>
  </si>
  <si>
    <t>Baden 61</t>
  </si>
  <si>
    <t>Baden 62</t>
  </si>
  <si>
    <t>Baden 63</t>
  </si>
  <si>
    <t>Baden 64</t>
  </si>
  <si>
    <t>Baden 65</t>
  </si>
  <si>
    <t>Baden 66</t>
  </si>
  <si>
    <t>Baden 67</t>
  </si>
  <si>
    <t>Baden 68</t>
  </si>
  <si>
    <t>Baden 69</t>
  </si>
  <si>
    <t>Baden 70</t>
  </si>
  <si>
    <t>Baden 71</t>
  </si>
  <si>
    <t>Baden 72</t>
  </si>
  <si>
    <t>Baden 73</t>
  </si>
  <si>
    <t>Baden 74</t>
  </si>
  <si>
    <t>Baden 75</t>
  </si>
  <si>
    <t>Baden 76</t>
  </si>
  <si>
    <t>Baden 77</t>
  </si>
  <si>
    <t>Baden 78</t>
  </si>
  <si>
    <t>Baden 79</t>
  </si>
  <si>
    <t>Baden 80</t>
  </si>
  <si>
    <t>Baden 81</t>
  </si>
  <si>
    <t>Baden 82</t>
  </si>
  <si>
    <t>Baden 83</t>
  </si>
  <si>
    <t>Baden 84</t>
  </si>
  <si>
    <t>Baden 85</t>
  </si>
  <si>
    <t>Baden 86</t>
  </si>
  <si>
    <t>Baden 87</t>
  </si>
  <si>
    <t>Baden 88</t>
  </si>
  <si>
    <t>Baden 89</t>
  </si>
  <si>
    <t>Baden 90</t>
  </si>
  <si>
    <t>Baden 91</t>
  </si>
  <si>
    <t>Baden 92</t>
  </si>
  <si>
    <t>Baden 93</t>
  </si>
  <si>
    <t>Baden 94</t>
  </si>
  <si>
    <t>Baden 95</t>
  </si>
  <si>
    <t>Baden 96</t>
  </si>
  <si>
    <t>Baden 97</t>
  </si>
  <si>
    <t>Baden 98</t>
  </si>
  <si>
    <t>Baden 99</t>
  </si>
  <si>
    <t>Baden 100</t>
  </si>
  <si>
    <t>Baden 101</t>
  </si>
  <si>
    <t>Baden 102</t>
  </si>
  <si>
    <t>Baden 103</t>
  </si>
  <si>
    <t>Baden 104</t>
  </si>
  <si>
    <t>Baden 105</t>
  </si>
  <si>
    <t>Baden 106</t>
  </si>
  <si>
    <t>Baden 107</t>
  </si>
  <si>
    <t>Baden 108</t>
  </si>
  <si>
    <t>Baden 109</t>
  </si>
  <si>
    <t>Baden 110</t>
  </si>
  <si>
    <t>Baden 111</t>
  </si>
  <si>
    <t>Baden 112</t>
  </si>
  <si>
    <t>Baden 113</t>
  </si>
  <si>
    <t>Baden 114</t>
  </si>
  <si>
    <t>Baden 115</t>
  </si>
  <si>
    <t>Baden 116</t>
  </si>
  <si>
    <t>Baden 117</t>
  </si>
  <si>
    <t>Baden 118</t>
  </si>
  <si>
    <t>Baden 119</t>
  </si>
  <si>
    <t>Baden 120</t>
  </si>
  <si>
    <t>Baden 121</t>
  </si>
  <si>
    <t>Baden 122</t>
  </si>
  <si>
    <t>Baden 123</t>
  </si>
  <si>
    <t>Baden 124</t>
  </si>
  <si>
    <t>Baden 125</t>
  </si>
  <si>
    <t>Baden 126</t>
  </si>
  <si>
    <t>Baden 127</t>
  </si>
  <si>
    <t>Baden 128</t>
  </si>
  <si>
    <t>Baden 129</t>
  </si>
  <si>
    <t>Baden 130</t>
  </si>
  <si>
    <t>Baden 131</t>
  </si>
  <si>
    <t>Baden 132</t>
  </si>
  <si>
    <t>Baden 133</t>
  </si>
  <si>
    <t>Baden 134</t>
  </si>
  <si>
    <t>Baden 135</t>
  </si>
  <si>
    <t>Baden 136</t>
  </si>
  <si>
    <t>Baden 137</t>
  </si>
  <si>
    <t>Baden 138</t>
  </si>
  <si>
    <t>Baden 139</t>
  </si>
  <si>
    <t>Baden 140</t>
  </si>
  <si>
    <t>Baden 141</t>
  </si>
  <si>
    <t>Baden 142</t>
  </si>
  <si>
    <t>Baden 143</t>
  </si>
  <si>
    <t>Baden 144</t>
  </si>
  <si>
    <t>Baden 145</t>
  </si>
  <si>
    <t>Baden 146</t>
  </si>
  <si>
    <t>Baden 147</t>
  </si>
  <si>
    <t>Baden 148</t>
  </si>
  <si>
    <t>Baden 149</t>
  </si>
  <si>
    <t>Baden 150</t>
  </si>
  <si>
    <t>Baden 151</t>
  </si>
  <si>
    <t>Baden 152</t>
  </si>
  <si>
    <t>Baden 153</t>
  </si>
  <si>
    <t>Baden 154</t>
  </si>
  <si>
    <t>Baden 155</t>
  </si>
  <si>
    <t>Baden 156</t>
  </si>
  <si>
    <t>Baden 157</t>
  </si>
  <si>
    <t>Baden 158</t>
  </si>
  <si>
    <t>Baden 159</t>
  </si>
  <si>
    <t>Baden 160</t>
  </si>
  <si>
    <t>Baden 161</t>
  </si>
  <si>
    <t>Baden 162</t>
  </si>
  <si>
    <t>Baden 163</t>
  </si>
  <si>
    <t>Baden 164</t>
  </si>
  <si>
    <t>Baden 165</t>
  </si>
  <si>
    <t>Baden 166</t>
  </si>
  <si>
    <t>Baden 167</t>
  </si>
  <si>
    <t>Relegationsspiele</t>
  </si>
  <si>
    <t>Verlierer Relegation Oberliga BW</t>
  </si>
  <si>
    <t>Sieger Relegation Oberliga BW</t>
  </si>
  <si>
    <t>Sieger Relegation Oberliga BW Spiel 1</t>
  </si>
  <si>
    <t>Sieger Relegation Oberliga BW Spiel 2</t>
  </si>
  <si>
    <t>Sieger Relegation Oberliga BW Spiel 3</t>
  </si>
  <si>
    <t>Sieger Relegation Oberliga BW Spiel 4</t>
  </si>
  <si>
    <t>Südbaden 1</t>
  </si>
  <si>
    <t>Südbaden 2</t>
  </si>
  <si>
    <t>Südbaden 3</t>
  </si>
  <si>
    <t>Südbaden 4</t>
  </si>
  <si>
    <t>Südbaden 5</t>
  </si>
  <si>
    <t>Südbaden 6</t>
  </si>
  <si>
    <t>Südbaden 7</t>
  </si>
  <si>
    <t>Südbaden 8</t>
  </si>
  <si>
    <t>Südbaden 9</t>
  </si>
  <si>
    <t>Südbaden 10</t>
  </si>
  <si>
    <t>Südbaden 11</t>
  </si>
  <si>
    <t>Südbaden 12</t>
  </si>
  <si>
    <t>Südbaden 13</t>
  </si>
  <si>
    <t>Südbaden 14</t>
  </si>
  <si>
    <t>Südbaden 15</t>
  </si>
  <si>
    <t>Südbaden 16</t>
  </si>
  <si>
    <t>Südbaden 17</t>
  </si>
  <si>
    <t>Südbaden 18</t>
  </si>
  <si>
    <t>Südbaden 19</t>
  </si>
  <si>
    <t>Südbaden 20</t>
  </si>
  <si>
    <t>Südbaden 21</t>
  </si>
  <si>
    <t>Südbaden 22</t>
  </si>
  <si>
    <t>Südbaden 23</t>
  </si>
  <si>
    <t>Südbaden 24</t>
  </si>
  <si>
    <t>Südbaden 25</t>
  </si>
  <si>
    <t>Südbaden 26</t>
  </si>
  <si>
    <t>Südbaden 27</t>
  </si>
  <si>
    <t>Südbaden 28</t>
  </si>
  <si>
    <t>Südbaden 29</t>
  </si>
  <si>
    <t>Südbaden 30</t>
  </si>
  <si>
    <t>Südbaden 31</t>
  </si>
  <si>
    <t>Südbaden 32</t>
  </si>
  <si>
    <t>Südbaden 33</t>
  </si>
  <si>
    <t>Südbaden 34</t>
  </si>
  <si>
    <t>Südbaden 35</t>
  </si>
  <si>
    <t>Südbaden 36</t>
  </si>
  <si>
    <t>Südbaden 37</t>
  </si>
  <si>
    <t>Südbaden 38</t>
  </si>
  <si>
    <t>Südbaden 39</t>
  </si>
  <si>
    <t>Südbaden 40</t>
  </si>
  <si>
    <t>Südbaden 41</t>
  </si>
  <si>
    <t>Südbaden 42</t>
  </si>
  <si>
    <t>Südbaden 43</t>
  </si>
  <si>
    <t>Südbaden 44</t>
  </si>
  <si>
    <t>Südbaden 45</t>
  </si>
  <si>
    <t>Südbaden 46</t>
  </si>
  <si>
    <t>Südbaden 47</t>
  </si>
  <si>
    <t>Südbaden 48</t>
  </si>
  <si>
    <t>Südbaden 49</t>
  </si>
  <si>
    <t>Südbaden 50</t>
  </si>
  <si>
    <t>Südbaden 51</t>
  </si>
  <si>
    <t>Südbaden 52</t>
  </si>
  <si>
    <t>Südbaden 53</t>
  </si>
  <si>
    <t>Südbaden 54</t>
  </si>
  <si>
    <t>Südbaden 55</t>
  </si>
  <si>
    <t>Südbaden 56</t>
  </si>
  <si>
    <t>Südbaden 57</t>
  </si>
  <si>
    <t>Südbaden 58</t>
  </si>
  <si>
    <t>Südbaden 59</t>
  </si>
  <si>
    <t>Südbaden 60</t>
  </si>
  <si>
    <t>Südbaden 61</t>
  </si>
  <si>
    <t>Südbaden 62</t>
  </si>
  <si>
    <t>Südbaden 63</t>
  </si>
  <si>
    <t>Südbaden 64</t>
  </si>
  <si>
    <t>Südbaden 65</t>
  </si>
  <si>
    <t>Südbaden 66</t>
  </si>
  <si>
    <t>Südbaden 67</t>
  </si>
  <si>
    <t>Südbaden 68</t>
  </si>
  <si>
    <t>Südbaden 69</t>
  </si>
  <si>
    <t>Südbaden 70</t>
  </si>
  <si>
    <t>Südbaden 71</t>
  </si>
  <si>
    <t>Südbaden 72</t>
  </si>
  <si>
    <t>Südbaden 73</t>
  </si>
  <si>
    <t>Südbaden 74</t>
  </si>
  <si>
    <t>Südbaden 75</t>
  </si>
  <si>
    <t>Südbaden 76</t>
  </si>
  <si>
    <t>Südbaden 77</t>
  </si>
  <si>
    <t>Südbaden 78</t>
  </si>
  <si>
    <t>Südbaden 79</t>
  </si>
  <si>
    <t>Südbaden 80</t>
  </si>
  <si>
    <t>Südbaden 81</t>
  </si>
  <si>
    <t>Südbaden 82</t>
  </si>
  <si>
    <t>Südbaden 83</t>
  </si>
  <si>
    <t>Südbaden 84</t>
  </si>
  <si>
    <t>Südbaden 85</t>
  </si>
  <si>
    <t>Südbaden 86</t>
  </si>
  <si>
    <t>Südbaden 87</t>
  </si>
  <si>
    <t>Südbaden 88</t>
  </si>
  <si>
    <t>Südbaden 89</t>
  </si>
  <si>
    <t>Südbaden 90</t>
  </si>
  <si>
    <t>Südbaden 91</t>
  </si>
  <si>
    <t>Südbaden 92</t>
  </si>
  <si>
    <t>Südbaden 93</t>
  </si>
  <si>
    <t>Südbaden 94</t>
  </si>
  <si>
    <t>Südbaden 95</t>
  </si>
  <si>
    <t>Südbaden 96</t>
  </si>
  <si>
    <t>Südbaden 97</t>
  </si>
  <si>
    <t>Südbaden 98</t>
  </si>
  <si>
    <t>Südbaden 99</t>
  </si>
  <si>
    <t>Südbaden 100</t>
  </si>
  <si>
    <t>Südbaden 101</t>
  </si>
  <si>
    <t>Südbaden 102</t>
  </si>
  <si>
    <t>Südbaden 103</t>
  </si>
  <si>
    <t>Südbaden 104</t>
  </si>
  <si>
    <t>Südbaden 105</t>
  </si>
  <si>
    <t>Südbaden 106</t>
  </si>
  <si>
    <t>Südbaden 107</t>
  </si>
  <si>
    <t>Südbaden 108</t>
  </si>
  <si>
    <t>Südbaden 109</t>
  </si>
  <si>
    <t>Südbaden 110</t>
  </si>
  <si>
    <t>Südbaden 111</t>
  </si>
  <si>
    <t>Südbaden 112</t>
  </si>
  <si>
    <t>Südbaden 113</t>
  </si>
  <si>
    <t>Südbaden 114</t>
  </si>
  <si>
    <t>Südbaden 115</t>
  </si>
  <si>
    <t>Südbaden 116</t>
  </si>
  <si>
    <t>Südbaden 117</t>
  </si>
  <si>
    <t>Südbaden 118</t>
  </si>
  <si>
    <t>Südbaden 119</t>
  </si>
  <si>
    <t>Südbaden 120</t>
  </si>
  <si>
    <t>Südbaden 121</t>
  </si>
  <si>
    <t>Südbaden 122</t>
  </si>
  <si>
    <t>Südbaden 123</t>
  </si>
  <si>
    <t>Südbaden 124</t>
  </si>
  <si>
    <t>Südbaden 125</t>
  </si>
  <si>
    <t>Südbaden 126</t>
  </si>
  <si>
    <t>Südbaden 127</t>
  </si>
  <si>
    <t>Südbaden 128</t>
  </si>
  <si>
    <t>Südbaden 129</t>
  </si>
  <si>
    <t>Südbaden 130</t>
  </si>
  <si>
    <t>Südbaden 131</t>
  </si>
  <si>
    <t>Südbaden 132</t>
  </si>
  <si>
    <t>Südbaden 133</t>
  </si>
  <si>
    <t>Südbaden 134</t>
  </si>
  <si>
    <t>Südbaden 135</t>
  </si>
  <si>
    <t>Südbaden 136</t>
  </si>
  <si>
    <t>Südbaden 137</t>
  </si>
  <si>
    <t>Südbaden 138</t>
  </si>
  <si>
    <t>Südbaden 139</t>
  </si>
  <si>
    <t>Südbaden 140</t>
  </si>
  <si>
    <t>Südbaden 141</t>
  </si>
  <si>
    <t>Südbaden 142</t>
  </si>
  <si>
    <t>Südbaden 143</t>
  </si>
  <si>
    <t>Südbaden 144</t>
  </si>
  <si>
    <t>Südbaden 145</t>
  </si>
  <si>
    <t>Südbaden 146</t>
  </si>
  <si>
    <t>Südbaden 147</t>
  </si>
  <si>
    <t>Südbaden 148</t>
  </si>
  <si>
    <t>Südbaden 149</t>
  </si>
  <si>
    <t>Südbaden 150</t>
  </si>
  <si>
    <t>Südbaden 151</t>
  </si>
  <si>
    <t>Südbaden 152</t>
  </si>
  <si>
    <t>Südbaden 153</t>
  </si>
  <si>
    <t>Südbaden 154</t>
  </si>
  <si>
    <t>Südbaden 155</t>
  </si>
  <si>
    <t>Südbaden 156</t>
  </si>
  <si>
    <t>Südbaden 157</t>
  </si>
  <si>
    <t>Südbaden 158</t>
  </si>
  <si>
    <t>Südbaden 159</t>
  </si>
  <si>
    <t>Südbaden 160</t>
  </si>
  <si>
    <t>Südbaden 161</t>
  </si>
  <si>
    <t>Württemberg 1</t>
  </si>
  <si>
    <t>Württemberg 2</t>
  </si>
  <si>
    <t>Württemberg 3</t>
  </si>
  <si>
    <t>Württemberg 4</t>
  </si>
  <si>
    <t>Württemberg 5</t>
  </si>
  <si>
    <t>Württemberg 6</t>
  </si>
  <si>
    <t>Württemberg 7</t>
  </si>
  <si>
    <t>Württemberg 8</t>
  </si>
  <si>
    <t>Württemberg 9</t>
  </si>
  <si>
    <t>Württemberg 10</t>
  </si>
  <si>
    <t>Württemberg 11</t>
  </si>
  <si>
    <t>Württemberg 12</t>
  </si>
  <si>
    <t>Württemberg 13</t>
  </si>
  <si>
    <t>Württemberg 14</t>
  </si>
  <si>
    <t>Württemberg 15</t>
  </si>
  <si>
    <t>Württemberg 16</t>
  </si>
  <si>
    <t>Württemberg 17</t>
  </si>
  <si>
    <t>Württemberg 18</t>
  </si>
  <si>
    <t>Württemberg 19</t>
  </si>
  <si>
    <t>Württemberg 20</t>
  </si>
  <si>
    <t>Württemberg 21</t>
  </si>
  <si>
    <t>Württemberg 22</t>
  </si>
  <si>
    <t>Württemberg 23</t>
  </si>
  <si>
    <t>Württemberg 24</t>
  </si>
  <si>
    <t>Württemberg 25</t>
  </si>
  <si>
    <t>Württemberg 26</t>
  </si>
  <si>
    <t>Württemberg 27</t>
  </si>
  <si>
    <t>Württemberg 28</t>
  </si>
  <si>
    <t>Württemberg 29</t>
  </si>
  <si>
    <t>Württemberg 30</t>
  </si>
  <si>
    <t>Württemberg 31</t>
  </si>
  <si>
    <t>Württemberg 32</t>
  </si>
  <si>
    <t>Württemberg 33</t>
  </si>
  <si>
    <t>Württemberg 34</t>
  </si>
  <si>
    <t>Württemberg 35</t>
  </si>
  <si>
    <t>Württemberg 36</t>
  </si>
  <si>
    <t>Württemberg 37</t>
  </si>
  <si>
    <t>Württemberg 38</t>
  </si>
  <si>
    <t>Württemberg 39</t>
  </si>
  <si>
    <t>Württemberg 40</t>
  </si>
  <si>
    <t>Württemberg 41</t>
  </si>
  <si>
    <t>Württemberg 42</t>
  </si>
  <si>
    <t>Württemberg 43</t>
  </si>
  <si>
    <t>Württemberg 44</t>
  </si>
  <si>
    <t>Württemberg 45</t>
  </si>
  <si>
    <t>Württemberg 46</t>
  </si>
  <si>
    <t>Württemberg 47</t>
  </si>
  <si>
    <t>Württemberg 48</t>
  </si>
  <si>
    <t>Württemberg 49</t>
  </si>
  <si>
    <t>Württemberg 50</t>
  </si>
  <si>
    <t>Württemberg 51</t>
  </si>
  <si>
    <t>Württemberg 52</t>
  </si>
  <si>
    <t>Württemberg 53</t>
  </si>
  <si>
    <t>Württemberg 54</t>
  </si>
  <si>
    <t>Württemberg 55</t>
  </si>
  <si>
    <t>Württemberg 56</t>
  </si>
  <si>
    <t>Württemberg 57</t>
  </si>
  <si>
    <t>Württemberg 58</t>
  </si>
  <si>
    <t>Württemberg 59</t>
  </si>
  <si>
    <t>Württemberg 60</t>
  </si>
  <si>
    <t>Württemberg 61</t>
  </si>
  <si>
    <t>Württemberg 62</t>
  </si>
  <si>
    <t>Württemberg 63</t>
  </si>
  <si>
    <t>Württemberg 64</t>
  </si>
  <si>
    <t>Württemberg 65</t>
  </si>
  <si>
    <t>Württemberg 66</t>
  </si>
  <si>
    <t>Württemberg 67</t>
  </si>
  <si>
    <t>Württemberg 68</t>
  </si>
  <si>
    <t>Württemberg 69</t>
  </si>
  <si>
    <t>Württemberg 70</t>
  </si>
  <si>
    <t>Württemberg 71</t>
  </si>
  <si>
    <t>Württemberg 72</t>
  </si>
  <si>
    <t>Württemberg 73</t>
  </si>
  <si>
    <t>Württemberg 74</t>
  </si>
  <si>
    <t>Württemberg 75</t>
  </si>
  <si>
    <t>Württemberg 76</t>
  </si>
  <si>
    <t>Württemberg 77</t>
  </si>
  <si>
    <t>Württemberg 78</t>
  </si>
  <si>
    <t>Württemberg 79</t>
  </si>
  <si>
    <t>Württemberg 80</t>
  </si>
  <si>
    <t>Württemberg 81</t>
  </si>
  <si>
    <t>Württemberg 82</t>
  </si>
  <si>
    <t>Württemberg 83</t>
  </si>
  <si>
    <t>Württemberg 84</t>
  </si>
  <si>
    <t>Württemberg 85</t>
  </si>
  <si>
    <t>Württemberg 86</t>
  </si>
  <si>
    <t>Württemberg 87</t>
  </si>
  <si>
    <t>Württemberg 88</t>
  </si>
  <si>
    <t>Württemberg 89</t>
  </si>
  <si>
    <t>Württemberg 90</t>
  </si>
  <si>
    <t>Württemberg 91</t>
  </si>
  <si>
    <t>Württemberg 92</t>
  </si>
  <si>
    <t>Württemberg 93</t>
  </si>
  <si>
    <t>Württemberg 94</t>
  </si>
  <si>
    <t>Württemberg 95</t>
  </si>
  <si>
    <t>Württemberg 96</t>
  </si>
  <si>
    <t>Württemberg 97</t>
  </si>
  <si>
    <t>Württemberg 98</t>
  </si>
  <si>
    <t>Württemberg 99</t>
  </si>
  <si>
    <t>Württemberg 100</t>
  </si>
  <si>
    <t>Württemberg 101</t>
  </si>
  <si>
    <t>Württemberg 102</t>
  </si>
  <si>
    <t>Württemberg 103</t>
  </si>
  <si>
    <t>Württemberg 104</t>
  </si>
  <si>
    <t>Württemberg 105</t>
  </si>
  <si>
    <t>Württemberg 106</t>
  </si>
  <si>
    <t>Württemberg 107</t>
  </si>
  <si>
    <t>Württemberg 108</t>
  </si>
  <si>
    <t>Württemberg 109</t>
  </si>
  <si>
    <t>Württemberg 110</t>
  </si>
  <si>
    <t>Württemberg 111</t>
  </si>
  <si>
    <t>Württemberg 112</t>
  </si>
  <si>
    <t>Württemberg 113</t>
  </si>
  <si>
    <t>Württemberg 114</t>
  </si>
  <si>
    <t>Württemberg 115</t>
  </si>
  <si>
    <t>Württemberg 116</t>
  </si>
  <si>
    <t>Württemberg 117</t>
  </si>
  <si>
    <t>Württemberg 118</t>
  </si>
  <si>
    <t>Württemberg 119</t>
  </si>
  <si>
    <t>Württemberg 120</t>
  </si>
  <si>
    <t>Württemberg 121</t>
  </si>
  <si>
    <t>Württemberg 122</t>
  </si>
  <si>
    <t>Württemberg 123</t>
  </si>
  <si>
    <t>Württemberg 124</t>
  </si>
  <si>
    <t>Württemberg 125</t>
  </si>
  <si>
    <t>Württemberg 126</t>
  </si>
  <si>
    <t>Württemberg 127</t>
  </si>
  <si>
    <t>Württemberg 128</t>
  </si>
  <si>
    <t>Württemberg 129</t>
  </si>
  <si>
    <t>Württemberg 130</t>
  </si>
  <si>
    <t>Württemberg 131</t>
  </si>
  <si>
    <t>Württemberg 132</t>
  </si>
  <si>
    <t>Württemberg 133</t>
  </si>
  <si>
    <t>Württemberg 134</t>
  </si>
  <si>
    <t>Württemberg 135</t>
  </si>
  <si>
    <t>Württemberg 136</t>
  </si>
  <si>
    <t>Württemberg 137</t>
  </si>
  <si>
    <t>Württemberg 138</t>
  </si>
  <si>
    <t>Württemberg 139</t>
  </si>
  <si>
    <t>Württemberg 140</t>
  </si>
  <si>
    <t>Württemberg 141</t>
  </si>
  <si>
    <t>Württemberg 142</t>
  </si>
  <si>
    <t>Württemberg 143</t>
  </si>
  <si>
    <t>Württemberg 144</t>
  </si>
  <si>
    <t>Württemberg 145</t>
  </si>
  <si>
    <t>Württemberg 146</t>
  </si>
  <si>
    <t>Württemberg 147</t>
  </si>
  <si>
    <t>Württemberg 148</t>
  </si>
  <si>
    <t>Württemberg 149</t>
  </si>
  <si>
    <t>Württemberg 150</t>
  </si>
  <si>
    <t>Württemberg 151</t>
  </si>
  <si>
    <t>Württemberg 152</t>
  </si>
  <si>
    <t>Württemberg 153</t>
  </si>
  <si>
    <t>Württemberg 154</t>
  </si>
  <si>
    <t>Württemberg 155</t>
  </si>
  <si>
    <t>Württemberg 156</t>
  </si>
  <si>
    <t>Württemberg 157</t>
  </si>
  <si>
    <t>Württemberg 158</t>
  </si>
  <si>
    <t>Württemberg 159</t>
  </si>
  <si>
    <t>Württemberg 160</t>
  </si>
  <si>
    <t>Württemberg 161</t>
  </si>
  <si>
    <t>Württemberg 162</t>
  </si>
  <si>
    <t>Württemberg 163</t>
  </si>
  <si>
    <t>Württemberg 164</t>
  </si>
  <si>
    <t>Württemberg 165</t>
  </si>
  <si>
    <t>Württemberg 166</t>
  </si>
  <si>
    <t>Württemberg 167</t>
  </si>
  <si>
    <t>Württemberg 168</t>
  </si>
  <si>
    <t>Württemberg 169</t>
  </si>
  <si>
    <t>Württemberg 170</t>
  </si>
  <si>
    <t>Württemberg 171</t>
  </si>
  <si>
    <t>Württemberg 172</t>
  </si>
  <si>
    <t>Württemberg 173</t>
  </si>
  <si>
    <t>Württemberg 174</t>
  </si>
  <si>
    <t>Württemberg 175</t>
  </si>
  <si>
    <t>Württemberg 176</t>
  </si>
  <si>
    <t>Württemberg 177</t>
  </si>
  <si>
    <t>Württemberg 178</t>
  </si>
  <si>
    <t>Württemberg 179</t>
  </si>
  <si>
    <t>Württemberg 180</t>
  </si>
  <si>
    <t>Württemberg 181</t>
  </si>
  <si>
    <t>Württemberg 182</t>
  </si>
  <si>
    <t>Württemberg 183</t>
  </si>
  <si>
    <t>Württemberg 184</t>
  </si>
  <si>
    <t>Württemberg 185</t>
  </si>
  <si>
    <t>Württemberg 186</t>
  </si>
  <si>
    <t>Württemberg 187</t>
  </si>
  <si>
    <t>Württemberg 188</t>
  </si>
  <si>
    <t>Württemberg 189</t>
  </si>
  <si>
    <t>Württemberg 190</t>
  </si>
  <si>
    <t>Württemberg 191</t>
  </si>
  <si>
    <t>Württemberg 192</t>
  </si>
  <si>
    <t>Württemberg 193</t>
  </si>
  <si>
    <t>Württemberg 194</t>
  </si>
  <si>
    <t>Württemberg 195</t>
  </si>
  <si>
    <t>Württemberg 196</t>
  </si>
  <si>
    <t>Württemberg 197</t>
  </si>
  <si>
    <t>Württemberg 198</t>
  </si>
  <si>
    <t>Württemberg 199</t>
  </si>
  <si>
    <t>Württemberg 200</t>
  </si>
  <si>
    <t>Württemberg 201</t>
  </si>
  <si>
    <t>Württemberg 202</t>
  </si>
  <si>
    <t>Württemberg 203</t>
  </si>
  <si>
    <t>Württemberg 204</t>
  </si>
  <si>
    <t>Württemberg 205</t>
  </si>
  <si>
    <t>Württemberg 206</t>
  </si>
  <si>
    <t>Württemberg 207</t>
  </si>
  <si>
    <t>Württemberg 208</t>
  </si>
  <si>
    <t>Württemberg 209</t>
  </si>
  <si>
    <t>Württemberg 210</t>
  </si>
  <si>
    <t>Württemberg 211</t>
  </si>
  <si>
    <t>Württemberg 212</t>
  </si>
  <si>
    <t>Württemberg 213</t>
  </si>
  <si>
    <t>Württemberg 214</t>
  </si>
  <si>
    <t>Württemberg 215</t>
  </si>
  <si>
    <t>Württemberg 216</t>
  </si>
  <si>
    <t>Württemberg 217</t>
  </si>
  <si>
    <t>Württemberg 218</t>
  </si>
  <si>
    <t>Württemberg 219</t>
  </si>
  <si>
    <t>Württemberg 220</t>
  </si>
  <si>
    <t>Württemberg 221</t>
  </si>
  <si>
    <t>Württemberg 222</t>
  </si>
  <si>
    <t>Württemberg 223</t>
  </si>
  <si>
    <t>Württemberg 224</t>
  </si>
  <si>
    <t>Württemberg 225</t>
  </si>
  <si>
    <t>Württemberg 226</t>
  </si>
  <si>
    <t>Württemberg 227</t>
  </si>
  <si>
    <t>Württemberg 228</t>
  </si>
  <si>
    <t>Württemberg 229</t>
  </si>
  <si>
    <t>Württemberg 230</t>
  </si>
  <si>
    <t>Württemberg 231</t>
  </si>
  <si>
    <t>Württemberg 232</t>
  </si>
  <si>
    <t>Württemberg 233</t>
  </si>
  <si>
    <t>Württemberg 234</t>
  </si>
  <si>
    <t>Württemberg 235</t>
  </si>
  <si>
    <t>Württemberg 236</t>
  </si>
  <si>
    <t>Württemberg 237</t>
  </si>
  <si>
    <t>Württemberg 238</t>
  </si>
  <si>
    <t>Württemberg 239</t>
  </si>
  <si>
    <t>Württemberg 240</t>
  </si>
  <si>
    <t>Württemberg 241</t>
  </si>
  <si>
    <t>Württemberg 242</t>
  </si>
  <si>
    <t>Württemberg 243</t>
  </si>
  <si>
    <t>Württemberg 244</t>
  </si>
  <si>
    <t>Württemberg 245</t>
  </si>
  <si>
    <t>Württemberg 246</t>
  </si>
  <si>
    <t>Württemberg 247</t>
  </si>
  <si>
    <t>Württemberg 248</t>
  </si>
  <si>
    <t>Württemberg 249</t>
  </si>
  <si>
    <t>Württemberg 250</t>
  </si>
  <si>
    <t>Württemberg 251</t>
  </si>
  <si>
    <t>Württemberg 252</t>
  </si>
  <si>
    <t>Württemberg 253</t>
  </si>
  <si>
    <t>Württemberg 254</t>
  </si>
  <si>
    <t>Württemberg 255</t>
  </si>
  <si>
    <t>Württemberg 256</t>
  </si>
  <si>
    <t>Württemberg 257</t>
  </si>
  <si>
    <t>Württemberg 258</t>
  </si>
  <si>
    <t>Württemberg 259</t>
  </si>
  <si>
    <t>Württemberg 260</t>
  </si>
  <si>
    <t>Württemberg 261</t>
  </si>
  <si>
    <t>Württemberg 262</t>
  </si>
  <si>
    <t>Württemberg 263</t>
  </si>
  <si>
    <t>Württemberg 264</t>
  </si>
  <si>
    <t>Württemberg 265</t>
  </si>
  <si>
    <t>Württemberg 266</t>
  </si>
  <si>
    <t>Württemberg 267</t>
  </si>
  <si>
    <t>Württemberg 268</t>
  </si>
  <si>
    <t>Württemberg 269</t>
  </si>
  <si>
    <t>Württemberg 270</t>
  </si>
  <si>
    <t>Württemberg 271</t>
  </si>
  <si>
    <t>Württemberg 272</t>
  </si>
  <si>
    <t>Württemberg 273</t>
  </si>
  <si>
    <t>Württemberg 274</t>
  </si>
  <si>
    <t>Württemberg 275</t>
  </si>
  <si>
    <t>Württemberg 276</t>
  </si>
  <si>
    <t>Württemberg 277</t>
  </si>
  <si>
    <t>Württemberg 278</t>
  </si>
  <si>
    <t>Württemberg 279</t>
  </si>
  <si>
    <t>Württemberg 280</t>
  </si>
  <si>
    <t>Württemberg 281</t>
  </si>
  <si>
    <t>Württemberg 282</t>
  </si>
  <si>
    <t>Württemberg 283</t>
  </si>
  <si>
    <t>Württemberg 284</t>
  </si>
  <si>
    <t>Württemberg 285</t>
  </si>
  <si>
    <t>Württemberg 286</t>
  </si>
  <si>
    <t>Württemberg 287</t>
  </si>
  <si>
    <t>Württemberg 288</t>
  </si>
  <si>
    <t>Württemberg 289</t>
  </si>
  <si>
    <t>Württemberg 290</t>
  </si>
  <si>
    <t>Württemberg 291</t>
  </si>
  <si>
    <t>Württemberg 292</t>
  </si>
  <si>
    <t>Württemberg 293</t>
  </si>
  <si>
    <t>Württemberg 294</t>
  </si>
  <si>
    <t>Württemberg 295</t>
  </si>
  <si>
    <t>Württemberg 296</t>
  </si>
  <si>
    <t>Württemberg 297</t>
  </si>
  <si>
    <t>Württemberg 298</t>
  </si>
  <si>
    <t>Württemberg 299</t>
  </si>
  <si>
    <t>Württemberg 300</t>
  </si>
  <si>
    <t>Württemberg 301</t>
  </si>
  <si>
    <t>Württemberg 302</t>
  </si>
  <si>
    <t>Württemberg 303</t>
  </si>
  <si>
    <t>Württemberg 304</t>
  </si>
  <si>
    <t>Württemberg 305</t>
  </si>
  <si>
    <t>Württemberg 306</t>
  </si>
  <si>
    <t>Württemberg 307</t>
  </si>
  <si>
    <t>Württemberg 308</t>
  </si>
  <si>
    <t>Württemberg 309</t>
  </si>
  <si>
    <t>Württemberg 310</t>
  </si>
  <si>
    <t>Württemberg 311</t>
  </si>
  <si>
    <t>Württemberg 312</t>
  </si>
  <si>
    <t>Württemberg 313</t>
  </si>
  <si>
    <t>Württemberg 314</t>
  </si>
  <si>
    <t>Württemberg 315</t>
  </si>
  <si>
    <t>Württemberg 316</t>
  </si>
  <si>
    <t>Württemberg 317</t>
  </si>
  <si>
    <t>Württemberg 318</t>
  </si>
  <si>
    <t>Württemberg 319</t>
  </si>
  <si>
    <t>Württemberg 320</t>
  </si>
  <si>
    <t>Württemberg 321</t>
  </si>
  <si>
    <t>Württemberg 322</t>
  </si>
  <si>
    <t>Württemberg 323</t>
  </si>
  <si>
    <t>Württemberg 324</t>
  </si>
  <si>
    <t>Württemberg 325</t>
  </si>
  <si>
    <t>Württemberg 326</t>
  </si>
  <si>
    <t>Württemberg 327</t>
  </si>
  <si>
    <t>Württemberg 328</t>
  </si>
  <si>
    <t>Württemberg 329</t>
  </si>
  <si>
    <t>Württemberg 330</t>
  </si>
  <si>
    <t>Württemberg 331</t>
  </si>
  <si>
    <t>Württemberg 332</t>
  </si>
  <si>
    <t>Württemberg 333</t>
  </si>
  <si>
    <t>Württemberg 334</t>
  </si>
  <si>
    <t>Württemberg 335</t>
  </si>
  <si>
    <t>Württemberg 336</t>
  </si>
  <si>
    <t>Württemberg 337</t>
  </si>
  <si>
    <t>Württemberg 338</t>
  </si>
  <si>
    <t>Württemberg 339</t>
  </si>
  <si>
    <t>Württemberg 340</t>
  </si>
  <si>
    <t>Württemberg 341</t>
  </si>
  <si>
    <t>Württemberg 342</t>
  </si>
  <si>
    <t>Württemberg 343</t>
  </si>
  <si>
    <t>Württemberg 344</t>
  </si>
  <si>
    <t>Württemberg 345</t>
  </si>
  <si>
    <t>Württemberg 346</t>
  </si>
  <si>
    <t>Württemberg 347</t>
  </si>
  <si>
    <t>Württemberg 348</t>
  </si>
  <si>
    <t>Württemberg 349</t>
  </si>
  <si>
    <t>Württemberg 350</t>
  </si>
  <si>
    <t>Württemberg 351</t>
  </si>
  <si>
    <t>Württemberg 352</t>
  </si>
  <si>
    <t>Württemberg 353</t>
  </si>
  <si>
    <t>Württemberg 354</t>
  </si>
  <si>
    <t>Württemberg 355</t>
  </si>
  <si>
    <t>Württemberg 356</t>
  </si>
  <si>
    <t>Württemberg 357</t>
  </si>
  <si>
    <t>Württemberg 358</t>
  </si>
  <si>
    <t>Württemberg 359</t>
  </si>
  <si>
    <t>Württemberg 360</t>
  </si>
  <si>
    <t>Württemberg 361</t>
  </si>
  <si>
    <t>Württemberg 362</t>
  </si>
  <si>
    <t>Württemberg 363</t>
  </si>
  <si>
    <t>Württemberg 364</t>
  </si>
  <si>
    <t>Württemberg 365</t>
  </si>
  <si>
    <t>Württemberg 366</t>
  </si>
  <si>
    <t>Württemberg 367</t>
  </si>
  <si>
    <t>Württemberg 368</t>
  </si>
  <si>
    <t>Württemberg 369</t>
  </si>
  <si>
    <t>Württemberg 370</t>
  </si>
  <si>
    <t>Württemberg 371</t>
  </si>
  <si>
    <t>Württemberg 372</t>
  </si>
  <si>
    <t>Württemberg 373</t>
  </si>
  <si>
    <t>Württemberg 374</t>
  </si>
  <si>
    <t>Württemberg 375</t>
  </si>
  <si>
    <t>Württemberg 376</t>
  </si>
  <si>
    <t>Württemberg 377</t>
  </si>
  <si>
    <t>Württemberg 378</t>
  </si>
  <si>
    <t>Württemberg 379</t>
  </si>
  <si>
    <t>Württemberg 380</t>
  </si>
  <si>
    <t>Württemberg 381</t>
  </si>
  <si>
    <t>Württemberg 382</t>
  </si>
  <si>
    <t>Württemberg 383</t>
  </si>
  <si>
    <t>Württemberg 384</t>
  </si>
  <si>
    <t>Württemberg 385</t>
  </si>
  <si>
    <t>Württemberg 386</t>
  </si>
  <si>
    <t>Württemberg 387</t>
  </si>
  <si>
    <t>Württemberg 388</t>
  </si>
  <si>
    <t>Württemberg 389</t>
  </si>
  <si>
    <t>Württemberg 390</t>
  </si>
  <si>
    <t>Württemberg 391</t>
  </si>
  <si>
    <t>Württemberg 392</t>
  </si>
  <si>
    <t>Württemberg 393</t>
  </si>
  <si>
    <t>Württemberg 394</t>
  </si>
  <si>
    <t>Württemberg 395</t>
  </si>
  <si>
    <t>Württemberg 396</t>
  </si>
  <si>
    <t>Württemberg 397</t>
  </si>
  <si>
    <t>Württemberg 398</t>
  </si>
  <si>
    <t>Württemberg 399</t>
  </si>
  <si>
    <t>Württemberg 400</t>
  </si>
  <si>
    <t>Württemberg 401</t>
  </si>
  <si>
    <t>Württemberg 402</t>
  </si>
  <si>
    <t>Württemberg 403</t>
  </si>
  <si>
    <t>Württemberg 404</t>
  </si>
  <si>
    <t>Württemberg 405</t>
  </si>
  <si>
    <t>Württemberg 406</t>
  </si>
  <si>
    <t>Württemberg 407</t>
  </si>
  <si>
    <t>Württemberg 408</t>
  </si>
  <si>
    <t>Württemberg 409</t>
  </si>
  <si>
    <t>Württemberg 410</t>
  </si>
  <si>
    <t>Württemberg 411</t>
  </si>
  <si>
    <t>Württemberg 412</t>
  </si>
  <si>
    <t>Württemberg 413</t>
  </si>
  <si>
    <t>Württemberg 414</t>
  </si>
  <si>
    <t>Württemberg 415</t>
  </si>
  <si>
    <t>Württemberg 416</t>
  </si>
  <si>
    <t>Württemberg 417</t>
  </si>
  <si>
    <t>Württemberg 418</t>
  </si>
  <si>
    <t>Württemberg 419</t>
  </si>
  <si>
    <t>Württemberg 420</t>
  </si>
  <si>
    <t>Württemberg 421</t>
  </si>
  <si>
    <t>Württemberg 422</t>
  </si>
  <si>
    <t>Württemberg 423</t>
  </si>
  <si>
    <t>Württemberg 424</t>
  </si>
  <si>
    <t>Württemberg 425</t>
  </si>
  <si>
    <t>Württemberg 426</t>
  </si>
  <si>
    <t>Württemberg 427</t>
  </si>
  <si>
    <t>Württemberg 428</t>
  </si>
  <si>
    <t>Württemberg 429</t>
  </si>
  <si>
    <t>Württemberg 430</t>
  </si>
  <si>
    <t>Württemberg 431</t>
  </si>
  <si>
    <t>Württemberg 432</t>
  </si>
  <si>
    <t>Württemberg 433</t>
  </si>
  <si>
    <t>Württemberg 434</t>
  </si>
  <si>
    <t>Württemberg 435</t>
  </si>
  <si>
    <t>Württemberg 436</t>
  </si>
  <si>
    <t>Württemberg 437</t>
  </si>
  <si>
    <t>Württemberg 438</t>
  </si>
  <si>
    <t>Württemberg 439</t>
  </si>
  <si>
    <t>Württemberg 440</t>
  </si>
  <si>
    <t>Württemberg 441</t>
  </si>
  <si>
    <t>Württemberg 442</t>
  </si>
  <si>
    <t>Württemberg 443</t>
  </si>
  <si>
    <t>Württemberg 444</t>
  </si>
  <si>
    <t>Württemberg 445</t>
  </si>
  <si>
    <t>Württemberg 446</t>
  </si>
  <si>
    <t>Württemberg 447</t>
  </si>
  <si>
    <t>Württemberg 448</t>
  </si>
  <si>
    <t>Württemberg 449</t>
  </si>
  <si>
    <t>Württemberg 450</t>
  </si>
  <si>
    <t>Württemberg 451</t>
  </si>
  <si>
    <t>Württemberg 452</t>
  </si>
  <si>
    <t>Württemberg 453</t>
  </si>
  <si>
    <t>Württemberg 454</t>
  </si>
  <si>
    <t>Württemberg 455</t>
  </si>
  <si>
    <t>Württemberg 456</t>
  </si>
  <si>
    <t>Württemberg 457</t>
  </si>
  <si>
    <t>Württemberg 458</t>
  </si>
  <si>
    <t>Württemberg 459</t>
  </si>
  <si>
    <t>Württemberg 460</t>
  </si>
  <si>
    <t>Württemberg 461</t>
  </si>
  <si>
    <t>Württemberg 462</t>
  </si>
  <si>
    <t>Württemberg 463</t>
  </si>
  <si>
    <t>Württemberg 464</t>
  </si>
  <si>
    <t>Württemberg 465</t>
  </si>
  <si>
    <t>Württemberg 466</t>
  </si>
  <si>
    <t>Württemberg 467</t>
  </si>
  <si>
    <t>Württemberg 468</t>
  </si>
  <si>
    <t>Württemberg 469</t>
  </si>
  <si>
    <t>Württemberg 470</t>
  </si>
  <si>
    <t>Württemberg 471</t>
  </si>
  <si>
    <t>Württemberg 472</t>
  </si>
  <si>
    <t>Württemberg 473</t>
  </si>
  <si>
    <t>Württemberg 474</t>
  </si>
  <si>
    <t>Württemberg 475</t>
  </si>
  <si>
    <t>Württemberg 476</t>
  </si>
  <si>
    <t>Württemberg 477</t>
  </si>
  <si>
    <t>Württemberg 478</t>
  </si>
  <si>
    <t>Württemberg 479</t>
  </si>
  <si>
    <t>Württemberg 480</t>
  </si>
  <si>
    <t>Württemberg 481</t>
  </si>
  <si>
    <t>Württemberg 482</t>
  </si>
  <si>
    <t>Württemberg 483</t>
  </si>
  <si>
    <t>Württemberg 484</t>
  </si>
  <si>
    <t>Württemberg 485</t>
  </si>
  <si>
    <t>Württemberg 486</t>
  </si>
  <si>
    <t>Württemberg 487</t>
  </si>
  <si>
    <t>Württemberg 488</t>
  </si>
  <si>
    <t>Württemberg 489</t>
  </si>
  <si>
    <t>Württemberg 490</t>
  </si>
  <si>
    <t>Württemberg 491</t>
  </si>
  <si>
    <t>Württemberg 492</t>
  </si>
  <si>
    <t>Württemberg 493</t>
  </si>
  <si>
    <t>Württemberg 494</t>
  </si>
  <si>
    <t>B-1</t>
  </si>
  <si>
    <t>B-2</t>
  </si>
  <si>
    <t>B-3</t>
  </si>
  <si>
    <t>B-4</t>
  </si>
  <si>
    <t>B-5</t>
  </si>
  <si>
    <t>S-1</t>
  </si>
  <si>
    <t>S-2</t>
  </si>
  <si>
    <t>S-3</t>
  </si>
  <si>
    <t>S-4</t>
  </si>
  <si>
    <t>S-5</t>
  </si>
  <si>
    <t>W-1</t>
  </si>
  <si>
    <t>W-2</t>
  </si>
  <si>
    <t>W-3</t>
  </si>
  <si>
    <t>W-4</t>
  </si>
  <si>
    <t>W-5</t>
  </si>
  <si>
    <t>W-6</t>
  </si>
  <si>
    <t>W-7</t>
  </si>
  <si>
    <t>W-8</t>
  </si>
  <si>
    <t>W-9</t>
  </si>
  <si>
    <t>W-10</t>
  </si>
  <si>
    <t>W-11</t>
  </si>
  <si>
    <t>W-12</t>
  </si>
  <si>
    <t>W-13</t>
  </si>
  <si>
    <t>W-14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</si>
  <si>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</si>
  <si>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</si>
  <si>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</si>
  <si>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</si>
  <si>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</si>
  <si>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</si>
  <si>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</si>
  <si>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</si>
  <si>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</si>
  <si>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</si>
  <si>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</si>
  <si>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</si>
  <si>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</si>
  <si>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</si>
  <si>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</si>
  <si>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</si>
  <si>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</si>
  <si>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</si>
  <si>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</si>
  <si>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</si>
  <si>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</si>
  <si>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</si>
  <si>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</si>
  <si>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</si>
  <si>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</si>
  <si>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</si>
  <si>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</si>
  <si>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</si>
  <si>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</si>
  <si>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</si>
  <si>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</si>
  <si>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</si>
  <si>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</si>
  <si>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</si>
  <si>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</si>
  <si>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</si>
  <si>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</si>
  <si>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</si>
  <si>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</si>
  <si>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</si>
  <si>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</si>
  <si>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</si>
  <si>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</si>
  <si>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</si>
  <si>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</si>
  <si>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</si>
  <si>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</si>
  <si>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</si>
  <si>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</si>
  <si>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</si>
  <si>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</si>
  <si>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</si>
  <si>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</si>
  <si>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</si>
  <si>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</si>
  <si>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</si>
  <si>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</si>
  <si>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</si>
  <si>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</si>
  <si>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</si>
  <si>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</si>
  <si>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</si>
  <si>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</si>
  <si>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</si>
  <si>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</si>
  <si>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</si>
  <si>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</si>
  <si>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</si>
  <si>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</si>
  <si>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</si>
  <si>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</si>
  <si>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</si>
  <si>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</si>
  <si>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</si>
  <si>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</si>
  <si>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</si>
  <si>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</si>
  <si>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</si>
  <si>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</si>
  <si>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</si>
  <si>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</si>
  <si>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</si>
  <si>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</si>
  <si>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</si>
  <si>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</si>
  <si>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</si>
  <si>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</si>
  <si>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</si>
  <si>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</si>
  <si>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</si>
  <si>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</si>
  <si>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</si>
  <si>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</si>
  <si>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</si>
  <si>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</si>
  <si>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</si>
  <si>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</si>
  <si>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</si>
  <si>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</si>
  <si>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</si>
  <si>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</si>
  <si>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</si>
  <si>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</si>
  <si>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</si>
  <si>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</si>
  <si>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</si>
  <si>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</si>
  <si>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</si>
  <si>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</si>
  <si>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</si>
  <si>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</si>
  <si>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</si>
  <si>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</si>
  <si>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</si>
  <si>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</si>
  <si>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</si>
  <si>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</si>
  <si>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</si>
  <si>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</si>
  <si>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</si>
  <si>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</si>
  <si>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</si>
  <si>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</si>
  <si>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</si>
  <si>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</si>
  <si>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</si>
  <si>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</si>
  <si>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</si>
  <si>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B-134</t>
  </si>
  <si>
    <t>B-135</t>
  </si>
  <si>
    <t>B-136</t>
  </si>
  <si>
    <t>B-137</t>
  </si>
  <si>
    <t>B-138</t>
  </si>
  <si>
    <t>B-139</t>
  </si>
  <si>
    <t>B-140</t>
  </si>
  <si>
    <t>B-141</t>
  </si>
  <si>
    <t>B-142</t>
  </si>
  <si>
    <t>B-143</t>
  </si>
  <si>
    <t>B-144</t>
  </si>
  <si>
    <t>B-145</t>
  </si>
  <si>
    <t>B-146</t>
  </si>
  <si>
    <t>B-147</t>
  </si>
  <si>
    <t>B-148</t>
  </si>
  <si>
    <t>B-149</t>
  </si>
  <si>
    <t>B-150</t>
  </si>
  <si>
    <t>B-151</t>
  </si>
  <si>
    <t>B-152</t>
  </si>
  <si>
    <t>B-153</t>
  </si>
  <si>
    <t>B-154</t>
  </si>
  <si>
    <t>B-155</t>
  </si>
  <si>
    <t>B-156</t>
  </si>
  <si>
    <t>B-157</t>
  </si>
  <si>
    <t>B-158</t>
  </si>
  <si>
    <t>B-159</t>
  </si>
  <si>
    <t>B-160</t>
  </si>
  <si>
    <t>B-161</t>
  </si>
  <si>
    <t>B-162</t>
  </si>
  <si>
    <t>B-163</t>
  </si>
  <si>
    <t>B-164</t>
  </si>
  <si>
    <t>B-165</t>
  </si>
  <si>
    <t>B-166</t>
  </si>
  <si>
    <t>B-167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</si>
  <si>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</si>
  <si>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</si>
  <si>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</si>
  <si>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</si>
  <si>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</si>
  <si>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</si>
  <si>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</si>
  <si>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</si>
  <si>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</si>
  <si>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</si>
  <si>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</si>
  <si>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</si>
  <si>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</si>
  <si>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</si>
  <si>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</si>
  <si>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S-21</t>
  </si>
  <si>
    <t>S-22</t>
  </si>
  <si>
    <t>S-23</t>
  </si>
  <si>
    <t>S-24</t>
  </si>
  <si>
    <t>S-25</t>
  </si>
  <si>
    <t>S-26</t>
  </si>
  <si>
    <t>S-27</t>
  </si>
  <si>
    <t>S-28</t>
  </si>
  <si>
    <t>S-29</t>
  </si>
  <si>
    <t>S-30</t>
  </si>
  <si>
    <t>S-31</t>
  </si>
  <si>
    <t>S-32</t>
  </si>
  <si>
    <t>S-33</t>
  </si>
  <si>
    <t>S-34</t>
  </si>
  <si>
    <t>S-35</t>
  </si>
  <si>
    <t>S-36</t>
  </si>
  <si>
    <t>S-37</t>
  </si>
  <si>
    <t>S-38</t>
  </si>
  <si>
    <t>S-39</t>
  </si>
  <si>
    <t>S-40</t>
  </si>
  <si>
    <t>S-41</t>
  </si>
  <si>
    <t>S-42</t>
  </si>
  <si>
    <t>S-43</t>
  </si>
  <si>
    <t>S-44</t>
  </si>
  <si>
    <t>S-45</t>
  </si>
  <si>
    <t>S-46</t>
  </si>
  <si>
    <t>S-47</t>
  </si>
  <si>
    <t>S-48</t>
  </si>
  <si>
    <t>S-49</t>
  </si>
  <si>
    <t>S-50</t>
  </si>
  <si>
    <t>S-51</t>
  </si>
  <si>
    <t>S-52</t>
  </si>
  <si>
    <t>S-53</t>
  </si>
  <si>
    <t>S-54</t>
  </si>
  <si>
    <t>S-55</t>
  </si>
  <si>
    <t>S-56</t>
  </si>
  <si>
    <t>S-57</t>
  </si>
  <si>
    <t>S-58</t>
  </si>
  <si>
    <t>S-59</t>
  </si>
  <si>
    <t>S-60</t>
  </si>
  <si>
    <t>S-61</t>
  </si>
  <si>
    <t>S-62</t>
  </si>
  <si>
    <t>S-63</t>
  </si>
  <si>
    <t>S-64</t>
  </si>
  <si>
    <t>S-65</t>
  </si>
  <si>
    <t>S-66</t>
  </si>
  <si>
    <t>S-67</t>
  </si>
  <si>
    <t>S-68</t>
  </si>
  <si>
    <t>S-69</t>
  </si>
  <si>
    <t>S-70</t>
  </si>
  <si>
    <t>S-71</t>
  </si>
  <si>
    <t>S-72</t>
  </si>
  <si>
    <t>S-73</t>
  </si>
  <si>
    <t>S-74</t>
  </si>
  <si>
    <t>S-75</t>
  </si>
  <si>
    <t>S-76</t>
  </si>
  <si>
    <t>S-77</t>
  </si>
  <si>
    <t>S-78</t>
  </si>
  <si>
    <t>S-79</t>
  </si>
  <si>
    <t>S-80</t>
  </si>
  <si>
    <t>S-81</t>
  </si>
  <si>
    <t>S-82</t>
  </si>
  <si>
    <t>S-83</t>
  </si>
  <si>
    <t>S-84</t>
  </si>
  <si>
    <t>S-85</t>
  </si>
  <si>
    <t>S-86</t>
  </si>
  <si>
    <t>S-87</t>
  </si>
  <si>
    <t>S-88</t>
  </si>
  <si>
    <t>S-89</t>
  </si>
  <si>
    <t>S-90</t>
  </si>
  <si>
    <t>S-91</t>
  </si>
  <si>
    <t>S-92</t>
  </si>
  <si>
    <t>S-93</t>
  </si>
  <si>
    <t>S-94</t>
  </si>
  <si>
    <t>S-95</t>
  </si>
  <si>
    <t>S-96</t>
  </si>
  <si>
    <t>S-97</t>
  </si>
  <si>
    <t>S-98</t>
  </si>
  <si>
    <t>S-99</t>
  </si>
  <si>
    <t>S-100</t>
  </si>
  <si>
    <t>S-101</t>
  </si>
  <si>
    <t>S-102</t>
  </si>
  <si>
    <t>S-103</t>
  </si>
  <si>
    <t>S-104</t>
  </si>
  <si>
    <t>S-105</t>
  </si>
  <si>
    <t>S-106</t>
  </si>
  <si>
    <t>S-107</t>
  </si>
  <si>
    <t>S-108</t>
  </si>
  <si>
    <t>S-109</t>
  </si>
  <si>
    <t>S-110</t>
  </si>
  <si>
    <t>S-111</t>
  </si>
  <si>
    <t>S-112</t>
  </si>
  <si>
    <t>S-113</t>
  </si>
  <si>
    <t>S-114</t>
  </si>
  <si>
    <t>S-115</t>
  </si>
  <si>
    <t>S-116</t>
  </si>
  <si>
    <t>S-117</t>
  </si>
  <si>
    <t>S-118</t>
  </si>
  <si>
    <t>S-119</t>
  </si>
  <si>
    <t>S-120</t>
  </si>
  <si>
    <t>S-121</t>
  </si>
  <si>
    <t>S-122</t>
  </si>
  <si>
    <t>S-123</t>
  </si>
  <si>
    <t>S-124</t>
  </si>
  <si>
    <t>S-125</t>
  </si>
  <si>
    <t>S-126</t>
  </si>
  <si>
    <t>S-127</t>
  </si>
  <si>
    <t>S-128</t>
  </si>
  <si>
    <t>S-129</t>
  </si>
  <si>
    <t>S-130</t>
  </si>
  <si>
    <t>S-131</t>
  </si>
  <si>
    <t>S-132</t>
  </si>
  <si>
    <t>S-133</t>
  </si>
  <si>
    <t>S-134</t>
  </si>
  <si>
    <t>S-135</t>
  </si>
  <si>
    <t>S-136</t>
  </si>
  <si>
    <t>S-137</t>
  </si>
  <si>
    <t>S-138</t>
  </si>
  <si>
    <t>S-139</t>
  </si>
  <si>
    <t>S-140</t>
  </si>
  <si>
    <t>S-141</t>
  </si>
  <si>
    <t>S-142</t>
  </si>
  <si>
    <t>S-143</t>
  </si>
  <si>
    <t>S-144</t>
  </si>
  <si>
    <t>S-145</t>
  </si>
  <si>
    <t>S-146</t>
  </si>
  <si>
    <t>S-147</t>
  </si>
  <si>
    <t>S-148</t>
  </si>
  <si>
    <t>S-149</t>
  </si>
  <si>
    <t>S-150</t>
  </si>
  <si>
    <t>S-151</t>
  </si>
  <si>
    <t>S-152</t>
  </si>
  <si>
    <t>S-153</t>
  </si>
  <si>
    <t>S-154</t>
  </si>
  <si>
    <t>S-155</t>
  </si>
  <si>
    <t>S-156</t>
  </si>
  <si>
    <t>S-157</t>
  </si>
  <si>
    <t>S-158</t>
  </si>
  <si>
    <t>S-159</t>
  </si>
  <si>
    <t>S-160</t>
  </si>
  <si>
    <t>S-161</t>
  </si>
  <si>
    <t>W-15</t>
  </si>
  <si>
    <t>W-16</t>
  </si>
  <si>
    <t>W-17</t>
  </si>
  <si>
    <t>W-18</t>
  </si>
  <si>
    <t>W-19</t>
  </si>
  <si>
    <t>W-20</t>
  </si>
  <si>
    <t>W-21</t>
  </si>
  <si>
    <t>W-22</t>
  </si>
  <si>
    <t>W-23</t>
  </si>
  <si>
    <t>W-24</t>
  </si>
  <si>
    <t>W-25</t>
  </si>
  <si>
    <t>W-26</t>
  </si>
  <si>
    <t>W-27</t>
  </si>
  <si>
    <t>W-28</t>
  </si>
  <si>
    <t>W-29</t>
  </si>
  <si>
    <t>W-30</t>
  </si>
  <si>
    <t>W-31</t>
  </si>
  <si>
    <t>W-32</t>
  </si>
  <si>
    <t>W-33</t>
  </si>
  <si>
    <t>W-34</t>
  </si>
  <si>
    <t>W-35</t>
  </si>
  <si>
    <t>W-36</t>
  </si>
  <si>
    <t>W-37</t>
  </si>
  <si>
    <t>W-38</t>
  </si>
  <si>
    <t>W-39</t>
  </si>
  <si>
    <t>W-40</t>
  </si>
  <si>
    <t>W-41</t>
  </si>
  <si>
    <t>W-42</t>
  </si>
  <si>
    <t>W-43</t>
  </si>
  <si>
    <t>W-44</t>
  </si>
  <si>
    <t>W-45</t>
  </si>
  <si>
    <t>W-46</t>
  </si>
  <si>
    <t>W-47</t>
  </si>
  <si>
    <t>W-48</t>
  </si>
  <si>
    <t>W-49</t>
  </si>
  <si>
    <t>W-50</t>
  </si>
  <si>
    <t>W-51</t>
  </si>
  <si>
    <t>W-52</t>
  </si>
  <si>
    <t>W-53</t>
  </si>
  <si>
    <t>W-54</t>
  </si>
  <si>
    <t>W-55</t>
  </si>
  <si>
    <t>W-56</t>
  </si>
  <si>
    <t>W-57</t>
  </si>
  <si>
    <t>W-58</t>
  </si>
  <si>
    <t>W-59</t>
  </si>
  <si>
    <t>W-60</t>
  </si>
  <si>
    <t>W-61</t>
  </si>
  <si>
    <t>W-62</t>
  </si>
  <si>
    <t>W-63</t>
  </si>
  <si>
    <t>W-64</t>
  </si>
  <si>
    <t>W-65</t>
  </si>
  <si>
    <t>W-66</t>
  </si>
  <si>
    <t>W-67</t>
  </si>
  <si>
    <t>W-68</t>
  </si>
  <si>
    <t>W-69</t>
  </si>
  <si>
    <t>W-70</t>
  </si>
  <si>
    <t>W-71</t>
  </si>
  <si>
    <t>W-72</t>
  </si>
  <si>
    <t>W-73</t>
  </si>
  <si>
    <t>W-74</t>
  </si>
  <si>
    <t>W-75</t>
  </si>
  <si>
    <t>W-76</t>
  </si>
  <si>
    <t>W-77</t>
  </si>
  <si>
    <t>W-78</t>
  </si>
  <si>
    <t>W-79</t>
  </si>
  <si>
    <t>W-80</t>
  </si>
  <si>
    <t>W-81</t>
  </si>
  <si>
    <t>W-82</t>
  </si>
  <si>
    <t>W-83</t>
  </si>
  <si>
    <t>W-84</t>
  </si>
  <si>
    <t>W-85</t>
  </si>
  <si>
    <t>W-86</t>
  </si>
  <si>
    <t>W-87</t>
  </si>
  <si>
    <t>W-88</t>
  </si>
  <si>
    <t>W-89</t>
  </si>
  <si>
    <t>W-90</t>
  </si>
  <si>
    <t>W-91</t>
  </si>
  <si>
    <t>W-92</t>
  </si>
  <si>
    <t>W-93</t>
  </si>
  <si>
    <t>W-94</t>
  </si>
  <si>
    <t>W-95</t>
  </si>
  <si>
    <t>W-96</t>
  </si>
  <si>
    <t>W-97</t>
  </si>
  <si>
    <t>W-98</t>
  </si>
  <si>
    <t>W-99</t>
  </si>
  <si>
    <t>W-100</t>
  </si>
  <si>
    <t>W-101</t>
  </si>
  <si>
    <t>W-102</t>
  </si>
  <si>
    <t>W-103</t>
  </si>
  <si>
    <t>W-104</t>
  </si>
  <si>
    <t>W-105</t>
  </si>
  <si>
    <t>W-106</t>
  </si>
  <si>
    <t>W-107</t>
  </si>
  <si>
    <t>W-108</t>
  </si>
  <si>
    <t>W-109</t>
  </si>
  <si>
    <t>W-110</t>
  </si>
  <si>
    <t>W-111</t>
  </si>
  <si>
    <t>W-112</t>
  </si>
  <si>
    <t>W-113</t>
  </si>
  <si>
    <t>W-114</t>
  </si>
  <si>
    <t>W-115</t>
  </si>
  <si>
    <t>W-116</t>
  </si>
  <si>
    <t>W-117</t>
  </si>
  <si>
    <t>W-118</t>
  </si>
  <si>
    <t>W-119</t>
  </si>
  <si>
    <t>W-120</t>
  </si>
  <si>
    <t>W-121</t>
  </si>
  <si>
    <t>W-122</t>
  </si>
  <si>
    <t>W-123</t>
  </si>
  <si>
    <t>W-124</t>
  </si>
  <si>
    <t>W-125</t>
  </si>
  <si>
    <t>W-126</t>
  </si>
  <si>
    <t>W-127</t>
  </si>
  <si>
    <t>W-128</t>
  </si>
  <si>
    <t>W-129</t>
  </si>
  <si>
    <t>W-130</t>
  </si>
  <si>
    <t>W-131</t>
  </si>
  <si>
    <t>W-132</t>
  </si>
  <si>
    <t>W-133</t>
  </si>
  <si>
    <t>W-134</t>
  </si>
  <si>
    <t>W-135</t>
  </si>
  <si>
    <t>W-136</t>
  </si>
  <si>
    <t>W-137</t>
  </si>
  <si>
    <t>W-138</t>
  </si>
  <si>
    <t>W-139</t>
  </si>
  <si>
    <t>W-140</t>
  </si>
  <si>
    <t>W-141</t>
  </si>
  <si>
    <t>W-142</t>
  </si>
  <si>
    <t>W-143</t>
  </si>
  <si>
    <t>W-144</t>
  </si>
  <si>
    <t>W-145</t>
  </si>
  <si>
    <t>W-146</t>
  </si>
  <si>
    <t>W-147</t>
  </si>
  <si>
    <t>W-148</t>
  </si>
  <si>
    <t>W-149</t>
  </si>
  <si>
    <t>W-150</t>
  </si>
  <si>
    <t>W-151</t>
  </si>
  <si>
    <t>W-152</t>
  </si>
  <si>
    <t>W-153</t>
  </si>
  <si>
    <t>W-154</t>
  </si>
  <si>
    <t>W-155</t>
  </si>
  <si>
    <t>W-156</t>
  </si>
  <si>
    <t>W-157</t>
  </si>
  <si>
    <t>W-158</t>
  </si>
  <si>
    <t>W-159</t>
  </si>
  <si>
    <t>W-160</t>
  </si>
  <si>
    <t>W-161</t>
  </si>
  <si>
    <t>W-162</t>
  </si>
  <si>
    <t>W-163</t>
  </si>
  <si>
    <t>W-164</t>
  </si>
  <si>
    <t>W-165</t>
  </si>
  <si>
    <t>W-166</t>
  </si>
  <si>
    <t>W-167</t>
  </si>
  <si>
    <t>W-168</t>
  </si>
  <si>
    <t>W-169</t>
  </si>
  <si>
    <t>W-170</t>
  </si>
  <si>
    <t>W-171</t>
  </si>
  <si>
    <t>W-172</t>
  </si>
  <si>
    <t>W-173</t>
  </si>
  <si>
    <t>W-174</t>
  </si>
  <si>
    <t>W-175</t>
  </si>
  <si>
    <t>W-176</t>
  </si>
  <si>
    <t>W-177</t>
  </si>
  <si>
    <t>W-178</t>
  </si>
  <si>
    <t>W-179</t>
  </si>
  <si>
    <t>W-180</t>
  </si>
  <si>
    <t>W-181</t>
  </si>
  <si>
    <t>W-182</t>
  </si>
  <si>
    <t>W-183</t>
  </si>
  <si>
    <t>W-184</t>
  </si>
  <si>
    <t>W-185</t>
  </si>
  <si>
    <t>W-186</t>
  </si>
  <si>
    <t>W-187</t>
  </si>
  <si>
    <t>W-188</t>
  </si>
  <si>
    <t>W-189</t>
  </si>
  <si>
    <t>W-190</t>
  </si>
  <si>
    <t>W-191</t>
  </si>
  <si>
    <t>W-192</t>
  </si>
  <si>
    <t>W-193</t>
  </si>
  <si>
    <t>W-194</t>
  </si>
  <si>
    <t>W-195</t>
  </si>
  <si>
    <t>W-196</t>
  </si>
  <si>
    <t>W-197</t>
  </si>
  <si>
    <t>W-198</t>
  </si>
  <si>
    <t>W-199</t>
  </si>
  <si>
    <t>W-200</t>
  </si>
  <si>
    <t>W-201</t>
  </si>
  <si>
    <t>W-202</t>
  </si>
  <si>
    <t>W-203</t>
  </si>
  <si>
    <t>W-204</t>
  </si>
  <si>
    <t>W-205</t>
  </si>
  <si>
    <t>W-206</t>
  </si>
  <si>
    <t>W-207</t>
  </si>
  <si>
    <t>W-208</t>
  </si>
  <si>
    <t>W-209</t>
  </si>
  <si>
    <t>W-210</t>
  </si>
  <si>
    <t>W-211</t>
  </si>
  <si>
    <t>W-212</t>
  </si>
  <si>
    <t>W-213</t>
  </si>
  <si>
    <t>W-214</t>
  </si>
  <si>
    <t>W-215</t>
  </si>
  <si>
    <t>W-216</t>
  </si>
  <si>
    <t>W-217</t>
  </si>
  <si>
    <t>W-218</t>
  </si>
  <si>
    <t>W-219</t>
  </si>
  <si>
    <t>W-220</t>
  </si>
  <si>
    <t>W-221</t>
  </si>
  <si>
    <t>W-222</t>
  </si>
  <si>
    <t>W-223</t>
  </si>
  <si>
    <t>W-224</t>
  </si>
  <si>
    <t>W-225</t>
  </si>
  <si>
    <t>W-226</t>
  </si>
  <si>
    <t>W-227</t>
  </si>
  <si>
    <t>W-228</t>
  </si>
  <si>
    <t>W-229</t>
  </si>
  <si>
    <t>W-230</t>
  </si>
  <si>
    <t>W-231</t>
  </si>
  <si>
    <t>W-232</t>
  </si>
  <si>
    <t>W-233</t>
  </si>
  <si>
    <t>W-234</t>
  </si>
  <si>
    <t>W-235</t>
  </si>
  <si>
    <t>W-236</t>
  </si>
  <si>
    <t>W-237</t>
  </si>
  <si>
    <t>W-238</t>
  </si>
  <si>
    <t>W-239</t>
  </si>
  <si>
    <t>W-240</t>
  </si>
  <si>
    <t>W-241</t>
  </si>
  <si>
    <t>W-242</t>
  </si>
  <si>
    <t>W-243</t>
  </si>
  <si>
    <t>W-244</t>
  </si>
  <si>
    <t>W-245</t>
  </si>
  <si>
    <t>W-246</t>
  </si>
  <si>
    <t>W-247</t>
  </si>
  <si>
    <t>W-248</t>
  </si>
  <si>
    <t>W-249</t>
  </si>
  <si>
    <t>W-250</t>
  </si>
  <si>
    <t>W-251</t>
  </si>
  <si>
    <t>W-252</t>
  </si>
  <si>
    <t>W-253</t>
  </si>
  <si>
    <t>W-254</t>
  </si>
  <si>
    <t>W-255</t>
  </si>
  <si>
    <t>W-256</t>
  </si>
  <si>
    <t>W-257</t>
  </si>
  <si>
    <t>W-258</t>
  </si>
  <si>
    <t>W-259</t>
  </si>
  <si>
    <t>W-260</t>
  </si>
  <si>
    <t>W-261</t>
  </si>
  <si>
    <t>W-262</t>
  </si>
  <si>
    <t>W-263</t>
  </si>
  <si>
    <t>W-264</t>
  </si>
  <si>
    <t>W-265</t>
  </si>
  <si>
    <t>W-266</t>
  </si>
  <si>
    <t>W-267</t>
  </si>
  <si>
    <t>W-268</t>
  </si>
  <si>
    <t>W-269</t>
  </si>
  <si>
    <t>W-270</t>
  </si>
  <si>
    <t>W-271</t>
  </si>
  <si>
    <t>W-272</t>
  </si>
  <si>
    <t>W-273</t>
  </si>
  <si>
    <t>W-274</t>
  </si>
  <si>
    <t>W-275</t>
  </si>
  <si>
    <t>W-276</t>
  </si>
  <si>
    <t>W-277</t>
  </si>
  <si>
    <t>W-278</t>
  </si>
  <si>
    <t>W-279</t>
  </si>
  <si>
    <t>W-280</t>
  </si>
  <si>
    <t>W-281</t>
  </si>
  <si>
    <t>W-282</t>
  </si>
  <si>
    <t>W-283</t>
  </si>
  <si>
    <t>W-284</t>
  </si>
  <si>
    <t>W-285</t>
  </si>
  <si>
    <t>W-286</t>
  </si>
  <si>
    <t>W-287</t>
  </si>
  <si>
    <t>W-288</t>
  </si>
  <si>
    <t>W-289</t>
  </si>
  <si>
    <t>W-290</t>
  </si>
  <si>
    <t>W-291</t>
  </si>
  <si>
    <t>W-292</t>
  </si>
  <si>
    <t>W-293</t>
  </si>
  <si>
    <t>W-294</t>
  </si>
  <si>
    <t>W-295</t>
  </si>
  <si>
    <t>W-296</t>
  </si>
  <si>
    <t>W-297</t>
  </si>
  <si>
    <t>W-298</t>
  </si>
  <si>
    <t>W-299</t>
  </si>
  <si>
    <t>W-300</t>
  </si>
  <si>
    <t>W-301</t>
  </si>
  <si>
    <t>W-302</t>
  </si>
  <si>
    <t>W-303</t>
  </si>
  <si>
    <t>W-304</t>
  </si>
  <si>
    <t>W-305</t>
  </si>
  <si>
    <t>W-306</t>
  </si>
  <si>
    <t>W-307</t>
  </si>
  <si>
    <t>W-308</t>
  </si>
  <si>
    <t>W-309</t>
  </si>
  <si>
    <t>W-310</t>
  </si>
  <si>
    <t>W-311</t>
  </si>
  <si>
    <t>W-312</t>
  </si>
  <si>
    <t>W-313</t>
  </si>
  <si>
    <t>W-314</t>
  </si>
  <si>
    <t>W-315</t>
  </si>
  <si>
    <t>W-316</t>
  </si>
  <si>
    <t>W-317</t>
  </si>
  <si>
    <t>W-318</t>
  </si>
  <si>
    <t>W-319</t>
  </si>
  <si>
    <t>W-320</t>
  </si>
  <si>
    <t>W-321</t>
  </si>
  <si>
    <t>W-322</t>
  </si>
  <si>
    <t>W-323</t>
  </si>
  <si>
    <t>W-324</t>
  </si>
  <si>
    <t>W-325</t>
  </si>
  <si>
    <t>W-326</t>
  </si>
  <si>
    <t>W-327</t>
  </si>
  <si>
    <t>W-328</t>
  </si>
  <si>
    <t>W-329</t>
  </si>
  <si>
    <t>W-330</t>
  </si>
  <si>
    <t>W-331</t>
  </si>
  <si>
    <t>W-332</t>
  </si>
  <si>
    <t>W-333</t>
  </si>
  <si>
    <t>W-334</t>
  </si>
  <si>
    <t>W-335</t>
  </si>
  <si>
    <t>W-336</t>
  </si>
  <si>
    <t>W-337</t>
  </si>
  <si>
    <t>W-338</t>
  </si>
  <si>
    <t>W-339</t>
  </si>
  <si>
    <t>W-340</t>
  </si>
  <si>
    <t>W-341</t>
  </si>
  <si>
    <t>W-342</t>
  </si>
  <si>
    <t>W-343</t>
  </si>
  <si>
    <t>W-344</t>
  </si>
  <si>
    <t>W-345</t>
  </si>
  <si>
    <t>W-346</t>
  </si>
  <si>
    <t>W-347</t>
  </si>
  <si>
    <t>W-348</t>
  </si>
  <si>
    <t>W-349</t>
  </si>
  <si>
    <t>W-350</t>
  </si>
  <si>
    <t>W-351</t>
  </si>
  <si>
    <t>W-352</t>
  </si>
  <si>
    <t>W-353</t>
  </si>
  <si>
    <t>W-354</t>
  </si>
  <si>
    <t>W-355</t>
  </si>
  <si>
    <t>W-356</t>
  </si>
  <si>
    <t>W-357</t>
  </si>
  <si>
    <t>W-358</t>
  </si>
  <si>
    <t>W-359</t>
  </si>
  <si>
    <t>W-360</t>
  </si>
  <si>
    <t>W-361</t>
  </si>
  <si>
    <t>W-362</t>
  </si>
  <si>
    <t>W-363</t>
  </si>
  <si>
    <t>W-364</t>
  </si>
  <si>
    <t>W-365</t>
  </si>
  <si>
    <t>W-366</t>
  </si>
  <si>
    <t>W-367</t>
  </si>
  <si>
    <t>W-368</t>
  </si>
  <si>
    <t>W-369</t>
  </si>
  <si>
    <t>W-370</t>
  </si>
  <si>
    <t>W-371</t>
  </si>
  <si>
    <t>W-372</t>
  </si>
  <si>
    <t>W-373</t>
  </si>
  <si>
    <t>W-374</t>
  </si>
  <si>
    <t>W-375</t>
  </si>
  <si>
    <t>W-376</t>
  </si>
  <si>
    <t>W-377</t>
  </si>
  <si>
    <t>W-378</t>
  </si>
  <si>
    <t>W-379</t>
  </si>
  <si>
    <t>W-380</t>
  </si>
  <si>
    <t>W-381</t>
  </si>
  <si>
    <t>W-382</t>
  </si>
  <si>
    <t>W-383</t>
  </si>
  <si>
    <t>W-384</t>
  </si>
  <si>
    <t>W-385</t>
  </si>
  <si>
    <t>W-386</t>
  </si>
  <si>
    <t>W-387</t>
  </si>
  <si>
    <t>W-388</t>
  </si>
  <si>
    <t>W-389</t>
  </si>
  <si>
    <t>W-390</t>
  </si>
  <si>
    <t>W-391</t>
  </si>
  <si>
    <t>W-392</t>
  </si>
  <si>
    <t>W-393</t>
  </si>
  <si>
    <t>W-394</t>
  </si>
  <si>
    <t>W-395</t>
  </si>
  <si>
    <t>W-396</t>
  </si>
  <si>
    <t>W-397</t>
  </si>
  <si>
    <t>W-398</t>
  </si>
  <si>
    <t>W-399</t>
  </si>
  <si>
    <t>W-400</t>
  </si>
  <si>
    <t>W-401</t>
  </si>
  <si>
    <t>W-402</t>
  </si>
  <si>
    <t>W-403</t>
  </si>
  <si>
    <t>W-404</t>
  </si>
  <si>
    <t>W-405</t>
  </si>
  <si>
    <t>W-406</t>
  </si>
  <si>
    <t>W-407</t>
  </si>
  <si>
    <t>W-408</t>
  </si>
  <si>
    <t>W-409</t>
  </si>
  <si>
    <t>W-410</t>
  </si>
  <si>
    <t>W-411</t>
  </si>
  <si>
    <t>W-412</t>
  </si>
  <si>
    <t>W-413</t>
  </si>
  <si>
    <t>W-414</t>
  </si>
  <si>
    <t>W-415</t>
  </si>
  <si>
    <t>W-416</t>
  </si>
  <si>
    <t>W-417</t>
  </si>
  <si>
    <t>W-418</t>
  </si>
  <si>
    <t>W-419</t>
  </si>
  <si>
    <t>W-420</t>
  </si>
  <si>
    <t>W-421</t>
  </si>
  <si>
    <t>W-422</t>
  </si>
  <si>
    <t>W-423</t>
  </si>
  <si>
    <t>W-424</t>
  </si>
  <si>
    <t>W-425</t>
  </si>
  <si>
    <t>W-426</t>
  </si>
  <si>
    <t>W-427</t>
  </si>
  <si>
    <t>W-428</t>
  </si>
  <si>
    <t>W-429</t>
  </si>
  <si>
    <t>W-430</t>
  </si>
  <si>
    <t>W-431</t>
  </si>
  <si>
    <t>W-432</t>
  </si>
  <si>
    <t>W-433</t>
  </si>
  <si>
    <t>W-434</t>
  </si>
  <si>
    <t>W-435</t>
  </si>
  <si>
    <t>W-436</t>
  </si>
  <si>
    <t>W-437</t>
  </si>
  <si>
    <t>W-438</t>
  </si>
  <si>
    <t>W-439</t>
  </si>
  <si>
    <t>W-440</t>
  </si>
  <si>
    <t>W-441</t>
  </si>
  <si>
    <t>W-442</t>
  </si>
  <si>
    <t>W-443</t>
  </si>
  <si>
    <t>W-444</t>
  </si>
  <si>
    <t>W-445</t>
  </si>
  <si>
    <t>W-446</t>
  </si>
  <si>
    <t>W-447</t>
  </si>
  <si>
    <t>W-448</t>
  </si>
  <si>
    <t>W-449</t>
  </si>
  <si>
    <t>W-450</t>
  </si>
  <si>
    <t>W-451</t>
  </si>
  <si>
    <t>W-452</t>
  </si>
  <si>
    <t>W-453</t>
  </si>
  <si>
    <t>W-454</t>
  </si>
  <si>
    <t>W-455</t>
  </si>
  <si>
    <t>W-456</t>
  </si>
  <si>
    <t>W-457</t>
  </si>
  <si>
    <t>W-458</t>
  </si>
  <si>
    <t>W-459</t>
  </si>
  <si>
    <t>W-460</t>
  </si>
  <si>
    <t>W-461</t>
  </si>
  <si>
    <t>W-462</t>
  </si>
  <si>
    <t>W-463</t>
  </si>
  <si>
    <t>W-464</t>
  </si>
  <si>
    <t>W-465</t>
  </si>
  <si>
    <t>W-466</t>
  </si>
  <si>
    <t>W-467</t>
  </si>
  <si>
    <t>W-468</t>
  </si>
  <si>
    <t>W-469</t>
  </si>
  <si>
    <t>W-470</t>
  </si>
  <si>
    <t>W-471</t>
  </si>
  <si>
    <t>W-472</t>
  </si>
  <si>
    <t>W-473</t>
  </si>
  <si>
    <t>W-474</t>
  </si>
  <si>
    <t>W-475</t>
  </si>
  <si>
    <t>W-476</t>
  </si>
  <si>
    <t>W-477</t>
  </si>
  <si>
    <t>W-478</t>
  </si>
  <si>
    <t>W-479</t>
  </si>
  <si>
    <t>W-480</t>
  </si>
  <si>
    <t>W-481</t>
  </si>
  <si>
    <t>W-482</t>
  </si>
  <si>
    <t>W-483</t>
  </si>
  <si>
    <t>W-484</t>
  </si>
  <si>
    <t>W-485</t>
  </si>
  <si>
    <t>W-486</t>
  </si>
  <si>
    <t>W-487</t>
  </si>
  <si>
    <t>W-488</t>
  </si>
  <si>
    <t>W-489</t>
  </si>
  <si>
    <t>W-490</t>
  </si>
  <si>
    <t>W-491</t>
  </si>
  <si>
    <t>W-492</t>
  </si>
  <si>
    <t>W-493</t>
  </si>
  <si>
    <t>W-494</t>
  </si>
  <si>
    <t>Sieger Relegation Verbandsliga BW</t>
  </si>
  <si>
    <t>R-OL-1</t>
  </si>
  <si>
    <t>R-OL-2</t>
  </si>
  <si>
    <t>R-OL-3</t>
  </si>
  <si>
    <t>R-OL-4</t>
  </si>
  <si>
    <t>R-VL-1</t>
  </si>
  <si>
    <t>R-VL-2</t>
  </si>
  <si>
    <t>R-VL-3</t>
  </si>
  <si>
    <t>R-VL-4</t>
  </si>
  <si>
    <t>R-VL-5</t>
  </si>
  <si>
    <t>R-VL-6</t>
  </si>
  <si>
    <t>R-VL-7</t>
  </si>
  <si>
    <t>R-VL-8</t>
  </si>
  <si>
    <t>Sieger Relegation Verbandsliga BW Spiel 1</t>
  </si>
  <si>
    <t>Sieger Relegation Verbandsliga BW Spiel 2</t>
  </si>
  <si>
    <t>Sieger Relegation Verbandsliga BW Spiel 3</t>
  </si>
  <si>
    <t>Sieger Relegation Verbandsliga BW Spiel 4</t>
  </si>
  <si>
    <t>Sieger Relegation Verbandsliga BW Spiel 5</t>
  </si>
  <si>
    <t>Sieger Relegation Verbandsliga BW Spiel 6</t>
  </si>
  <si>
    <t>Sieger Relegation Verbandsliga BW Spiel 7</t>
  </si>
  <si>
    <t>Sieger Relegation Verbandsliga BW Spiel 8</t>
  </si>
  <si>
    <t>Verlierer Relegation Oberliga BW Spiel 1</t>
  </si>
  <si>
    <t>Verlierer Relegation Oberliga BW Spiel 2</t>
  </si>
  <si>
    <t>Verlierer Relegation Oberliga BW Spiel 3</t>
  </si>
  <si>
    <t>Verlierer Relegation Oberliga BW Spiel 4</t>
  </si>
  <si>
    <t>Verlierer Relegation Verbandsliga BW</t>
  </si>
  <si>
    <t>Verlierer Relegation Verbandsliga BW Spiel 1</t>
  </si>
  <si>
    <t>Verlierer Relegation Verbandsliga BW Spiel 2</t>
  </si>
  <si>
    <t>Verlierer Relegation Verbandsliga BW Spiel 3</t>
  </si>
  <si>
    <t>Verlierer Relegation Verbandsliga BW Spiel 4</t>
  </si>
  <si>
    <t>Verlierer Relegation Verbandsliga BW Spiel 5</t>
  </si>
  <si>
    <t>Verlierer Relegation Verbandsliga BW Spiel 6</t>
  </si>
  <si>
    <t>Verlierer Relegation Verbandsliga BW Spiel 7</t>
  </si>
  <si>
    <t>Verlierer Relegation Verbandsliga BW Spiel 8</t>
  </si>
  <si>
    <t>Sieger Relegation Landesliga BW</t>
  </si>
  <si>
    <t>R-LL-1</t>
  </si>
  <si>
    <t>R-LL-2</t>
  </si>
  <si>
    <t>R-LL-3</t>
  </si>
  <si>
    <t>R-LL-4</t>
  </si>
  <si>
    <t>R-LL-5</t>
  </si>
  <si>
    <t>R-LL-6</t>
  </si>
  <si>
    <t>R-LL-7</t>
  </si>
  <si>
    <t>R-LL-8</t>
  </si>
  <si>
    <t>Ligeneinteilung Baden-Württemberg Männer</t>
  </si>
  <si>
    <t>Absteiger aus der Regionalliga (ehem. BWOL) werden in das Ranking der Landesverbände mit aufgenommen</t>
  </si>
  <si>
    <t>Sieger Relegation Landesliga BW Spiel 1</t>
  </si>
  <si>
    <t>Sieger Relegation Landesliga BW Spiel 2</t>
  </si>
  <si>
    <t>Sieger Relegation Landesliga BW Spiel 3</t>
  </si>
  <si>
    <t>Sieger Relegation Landesliga BW Spiel 4</t>
  </si>
  <si>
    <t>Sieger Relegation Landesliga BW Spiel 5</t>
  </si>
  <si>
    <t>Sieger Relegation Landesliga BW Spiel 6</t>
  </si>
  <si>
    <t>Sieger Relegation Landesliga BW Spiel 7</t>
  </si>
  <si>
    <t>Sieger Relegation Landesliga BW Spiel 8</t>
  </si>
  <si>
    <t>Ligeneinteilung Baden-Württemberg Frauen</t>
  </si>
  <si>
    <t>R-LL-9</t>
  </si>
  <si>
    <t>R-LL-10</t>
  </si>
  <si>
    <t>R-LL-11</t>
  </si>
  <si>
    <t>R-LL-12</t>
  </si>
  <si>
    <t>R-LL-13</t>
  </si>
  <si>
    <t>R-LL-14</t>
  </si>
  <si>
    <t>R-LL-15</t>
  </si>
  <si>
    <t>R-LL-16</t>
  </si>
  <si>
    <t>Sieger Relegation Landesliga BW Spiel 9</t>
  </si>
  <si>
    <t>Sieger Relegation Landesliga BW Spiel 10</t>
  </si>
  <si>
    <t>Sieger Relegation Landesliga BW Spiel 11</t>
  </si>
  <si>
    <t>Sieger Relegation Landesliga BW Spiel 12</t>
  </si>
  <si>
    <t>Sieger Relegation Landesliga BW Spiel 13</t>
  </si>
  <si>
    <t>Sieger Relegation Landesliga BW Spiel 14</t>
  </si>
  <si>
    <t>Sieger Relegation Landesliga BW Spiel 15</t>
  </si>
  <si>
    <t>Sieger Relegation Landesliga BW Spiel 16</t>
  </si>
  <si>
    <t>Ob BHV oder SHV gegen W15 kommen entscheidet das Los - enstprechend werden dann die anderen Partien gedereht.</t>
  </si>
  <si>
    <t>Alternierend wird das dann für die Relegation zur VL fortgesetzt. Der Beginn der LL-Relegation wird neu gelost.</t>
  </si>
  <si>
    <t>Ob BHV oder SHV gegen W97 kommen entscheidet das Los - enstprechend werden dann die anderen Partien gedereht.</t>
  </si>
  <si>
    <t>Ob BHV oder SHV gegen W13 kommen entscheidet das Los - enstprechend werden dann die anderen Partien gedereht.</t>
  </si>
  <si>
    <t>Ob BHV oder SHV gegen W81 kommen entscheidet das Los - enstprechend werden dann die anderen Partien gedereht.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</si>
</sst>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color theme="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2" fontId="7" fillId="2" borderId="0" xfId="0" applyNumberFormat="1" applyFont="1" applyFill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2" fillId="3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7" borderId="0" xfId="0" applyFont="1" applyFill="1" applyAlignment="1">
      <alignment horizontal="left"/>
    </xf>
    <xf numFmtId="0" fontId="1" fillId="7" borderId="0" xfId="0" applyFont="1" applyFill="1"/>
    <xf numFmtId="0" fontId="0" fillId="7" borderId="0" xfId="0" applyFill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0" fillId="3" borderId="0" xfId="0" applyFill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9" fillId="0" borderId="0" xfId="0" applyFo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3" fillId="3" borderId="0" xfId="0" applyFont="1" applyFill="1"/>
    <xf numFmtId="0" fontId="9" fillId="3" borderId="0" xfId="0" applyFont="1" applyFill="1"/>
    <xf numFmtId="0" fontId="4" fillId="3" borderId="0" xfId="0" applyFont="1" applyFill="1"/>
    <xf numFmtId="0" fontId="3" fillId="7" borderId="0" xfId="0" applyFont="1" applyFill="1"/>
    <xf numFmtId="0" fontId="9" fillId="7" borderId="0" xfId="0" applyFont="1" applyFill="1"/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4" fillId="7" borderId="0" xfId="0" applyFont="1" applyFill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1D41A"/>
      <rgbColor rgb="00BF0041"/>
      <rgbColor rgb="00008080"/>
      <rgbColor rgb="00C0C0C0"/>
      <rgbColor rgb="00808080"/>
      <rgbColor rgb="00999999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B2B2B2"/>
      <rgbColor rgb="00FFCC99"/>
      <rgbColor rgb="003366FF"/>
      <rgbColor rgb="0033CCCC"/>
      <rgbColor rgb="0099CC00"/>
      <rgbColor rgb="00FFCC00"/>
      <rgbColor rgb="00FFBF00"/>
      <rgbColor rgb="00FF6600"/>
      <rgbColor rgb="00666699"/>
      <rgbColor rgb="00969696"/>
      <rgbColor rgb="00003366"/>
      <rgbColor rgb="0000A933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2"/>
  <sheetViews>
    <sheetView tabSelected="1" topLeftCell="A32" workbookViewId="0">
      <selection activeCell="C35" sqref="C35"/>
    </sheetView>
  </sheetViews>
  <sheetFormatPr baseColWidth="10" defaultRowHeight="13.8" outlineLevelCol="1" x14ac:dyDescent="0.25"/>
  <cols>
    <col min="3" max="3" width="13.3984375" customWidth="1"/>
    <col min="4" max="4" width="25.296875" bestFit="1" customWidth="1"/>
    <col min="5" max="5" width="10.09765625" customWidth="1"/>
    <col min="6" max="6" width="12.296875" customWidth="1"/>
    <col min="7" max="7" width="22.59765625" customWidth="1"/>
    <col min="8" max="8" width="10.09765625" bestFit="1" customWidth="1"/>
    <col min="9" max="9" width="9.69921875" hidden="1" customWidth="1" outlineLevel="1"/>
    <col min="10" max="10" width="6.796875" hidden="1" customWidth="1" outlineLevel="1"/>
    <col min="11" max="11" width="7.59765625" hidden="1" customWidth="1" outlineLevel="1"/>
    <col min="12" max="12" width="8.19921875" hidden="1" customWidth="1" outlineLevel="1"/>
    <col min="13" max="13" width="9.5" hidden="1" customWidth="1" outlineLevel="1"/>
    <col min="14" max="14" width="7.3984375" customWidth="1" collapsed="1"/>
  </cols>
  <sheetData>
    <row r="1" spans="1:1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6" x14ac:dyDescent="0.3">
      <c r="A2" s="5"/>
      <c r="B2" s="6" t="s">
        <v>1733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 t="s">
        <v>9</v>
      </c>
      <c r="C4" s="7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8" t="s">
        <v>5</v>
      </c>
      <c r="C6" s="8" t="s">
        <v>25</v>
      </c>
      <c r="D6" s="8" t="s">
        <v>6</v>
      </c>
    </row>
    <row r="7" spans="1:14" x14ac:dyDescent="0.25">
      <c r="A7" s="5"/>
      <c r="B7" s="9">
        <v>1</v>
      </c>
      <c r="C7" s="9"/>
      <c r="D7" s="5" t="s">
        <v>7</v>
      </c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31.2" x14ac:dyDescent="0.25">
      <c r="A8" s="5"/>
      <c r="B8" s="9">
        <v>2</v>
      </c>
      <c r="C8" s="9"/>
      <c r="D8" s="5" t="s">
        <v>1</v>
      </c>
      <c r="E8" s="10" t="s">
        <v>26</v>
      </c>
      <c r="F8" s="10" t="s">
        <v>29</v>
      </c>
      <c r="G8" s="10" t="s">
        <v>27</v>
      </c>
      <c r="H8" s="10" t="s">
        <v>28</v>
      </c>
      <c r="I8" s="10" t="s">
        <v>30</v>
      </c>
      <c r="J8" s="10" t="s">
        <v>31</v>
      </c>
      <c r="K8" s="10" t="s">
        <v>32</v>
      </c>
      <c r="L8" s="10" t="s">
        <v>33</v>
      </c>
      <c r="M8" s="10" t="s">
        <v>34</v>
      </c>
      <c r="N8" s="8"/>
    </row>
    <row r="9" spans="1:14" x14ac:dyDescent="0.25">
      <c r="A9" s="5"/>
      <c r="B9" s="9">
        <v>3</v>
      </c>
      <c r="C9" s="9"/>
      <c r="D9" s="5" t="s">
        <v>8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9">
        <v>4</v>
      </c>
      <c r="C10" s="9">
        <v>1</v>
      </c>
      <c r="D10" s="5" t="s">
        <v>21</v>
      </c>
      <c r="E10" s="11">
        <v>16</v>
      </c>
      <c r="F10" s="8"/>
      <c r="G10" s="12">
        <v>1</v>
      </c>
      <c r="H10" s="12">
        <f>G10*E10</f>
        <v>16</v>
      </c>
      <c r="I10" s="5"/>
      <c r="J10" s="5"/>
      <c r="K10" s="5"/>
      <c r="L10" s="5"/>
      <c r="M10" s="5"/>
      <c r="N10" s="5"/>
    </row>
    <row r="11" spans="1:14" x14ac:dyDescent="0.25">
      <c r="A11" s="5"/>
      <c r="B11" s="9">
        <v>5</v>
      </c>
      <c r="C11" s="9">
        <v>2</v>
      </c>
      <c r="D11" s="5" t="s">
        <v>22</v>
      </c>
      <c r="E11" s="13">
        <v>14</v>
      </c>
      <c r="F11" s="13">
        <v>4</v>
      </c>
      <c r="G11" s="12">
        <v>2</v>
      </c>
      <c r="H11" s="12">
        <f>G11*E11</f>
        <v>28</v>
      </c>
      <c r="I11" s="5">
        <f>H11+2*((F11/2)-F10)</f>
        <v>32</v>
      </c>
      <c r="J11" s="5">
        <f>ROUND((H11-((F11/2)*2))/($C$4+2),0)</f>
        <v>5</v>
      </c>
      <c r="K11" s="5">
        <f>ROUND((H11-((F11/2)*2))/($C$4+2)*3,0)</f>
        <v>14</v>
      </c>
      <c r="L11" s="5">
        <f>+(F11/2)</f>
        <v>2</v>
      </c>
      <c r="M11" s="5">
        <f>+(F11/2)*2</f>
        <v>4</v>
      </c>
      <c r="N11" s="5"/>
    </row>
    <row r="12" spans="1:14" x14ac:dyDescent="0.25">
      <c r="A12" s="5"/>
      <c r="B12" s="9">
        <v>6</v>
      </c>
      <c r="C12" s="9">
        <v>3</v>
      </c>
      <c r="D12" s="5" t="s">
        <v>23</v>
      </c>
      <c r="E12" s="13">
        <v>14</v>
      </c>
      <c r="F12" s="13">
        <v>8</v>
      </c>
      <c r="G12" s="12">
        <v>4</v>
      </c>
      <c r="H12" s="12">
        <f>G12*E12</f>
        <v>56</v>
      </c>
      <c r="I12" s="5">
        <f>H12+2*((F12/2)-(F11/2))</f>
        <v>60</v>
      </c>
      <c r="J12" s="5">
        <f>ROUND((H12-((F12/2)*2)-((F11/2)*2))/($C$4+2),0)</f>
        <v>9</v>
      </c>
      <c r="K12" s="5">
        <f>ROUND((H12-((F12/2)*2)-((F11/2)*2))/($C$4+2)*3,0)</f>
        <v>26</v>
      </c>
      <c r="L12" s="5">
        <f>+(F12/2)</f>
        <v>4</v>
      </c>
      <c r="M12" s="5">
        <f>+(F12/2)*2</f>
        <v>8</v>
      </c>
      <c r="N12" s="5"/>
    </row>
    <row r="13" spans="1:14" x14ac:dyDescent="0.25">
      <c r="A13" s="5"/>
      <c r="B13" s="14">
        <v>7</v>
      </c>
      <c r="C13" s="14">
        <v>4</v>
      </c>
      <c r="D13" s="15" t="s">
        <v>24</v>
      </c>
      <c r="E13" s="13">
        <v>12</v>
      </c>
      <c r="F13" s="13">
        <v>16</v>
      </c>
      <c r="G13" s="12">
        <v>8</v>
      </c>
      <c r="H13" s="12">
        <f>G13*E13</f>
        <v>96</v>
      </c>
      <c r="I13" s="15">
        <f>H13+2*((F13/2)-(F12/2))</f>
        <v>104</v>
      </c>
      <c r="J13" s="15">
        <f>ROUND((H13-((F13/2)*2)-((F12/2)*2))/($C$4+2),0)</f>
        <v>14</v>
      </c>
      <c r="K13" s="15">
        <f>ROUNDUP((H13-((F13/2)*2)-((F12/2)*2))/($C$4+2)*3,0)</f>
        <v>44</v>
      </c>
      <c r="L13" s="15">
        <f>+(F13/2)</f>
        <v>8</v>
      </c>
      <c r="M13" s="15">
        <f>+(F13/2)*2</f>
        <v>16</v>
      </c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16" t="s">
        <v>25</v>
      </c>
      <c r="C16" s="16" t="s">
        <v>6</v>
      </c>
      <c r="D16" s="16" t="s">
        <v>20</v>
      </c>
      <c r="E16" s="12" t="s">
        <v>37</v>
      </c>
      <c r="F16" s="12" t="s">
        <v>12</v>
      </c>
      <c r="G16" s="12" t="s">
        <v>35</v>
      </c>
      <c r="H16" s="12" t="s">
        <v>36</v>
      </c>
      <c r="I16" s="5" t="s">
        <v>13</v>
      </c>
      <c r="J16" s="5" t="s">
        <v>14</v>
      </c>
      <c r="K16" s="5" t="s">
        <v>18</v>
      </c>
      <c r="L16" s="5" t="s">
        <v>19</v>
      </c>
      <c r="M16" s="5"/>
      <c r="N16" s="5"/>
    </row>
    <row r="17" spans="1:14" x14ac:dyDescent="0.25">
      <c r="A17" s="5"/>
      <c r="B17" s="17">
        <f>+C11</f>
        <v>2</v>
      </c>
      <c r="C17" s="18" t="str">
        <f>+D11</f>
        <v>Oberliga BW</v>
      </c>
      <c r="D17" s="19" t="s">
        <v>4</v>
      </c>
      <c r="E17" s="17">
        <f>+J11+L11</f>
        <v>7</v>
      </c>
      <c r="F17" s="17"/>
      <c r="G17" s="17">
        <f>+J11</f>
        <v>5</v>
      </c>
      <c r="H17" s="17">
        <f>(F11/2)</f>
        <v>2</v>
      </c>
      <c r="I17" s="5">
        <f>E17</f>
        <v>7</v>
      </c>
      <c r="J17" s="5">
        <f>G17</f>
        <v>5</v>
      </c>
      <c r="K17" s="5">
        <v>1</v>
      </c>
      <c r="L17" s="5">
        <f>K17+E17-1</f>
        <v>7</v>
      </c>
      <c r="M17" s="5"/>
      <c r="N17" s="5"/>
    </row>
    <row r="18" spans="1:14" x14ac:dyDescent="0.25">
      <c r="A18" s="5"/>
      <c r="B18" s="19"/>
      <c r="C18" s="19"/>
      <c r="D18" s="19" t="s">
        <v>10</v>
      </c>
      <c r="E18" s="17">
        <f>+J11+L11</f>
        <v>7</v>
      </c>
      <c r="F18" s="17"/>
      <c r="G18" s="17">
        <f>+J11</f>
        <v>5</v>
      </c>
      <c r="H18" s="17">
        <f>+L11</f>
        <v>2</v>
      </c>
      <c r="I18" s="5">
        <f>I17+E18</f>
        <v>14</v>
      </c>
      <c r="J18" s="5">
        <f>J17+G18</f>
        <v>10</v>
      </c>
      <c r="K18" s="5">
        <v>1</v>
      </c>
      <c r="L18" s="5">
        <f>K18+E18-1</f>
        <v>7</v>
      </c>
      <c r="M18" s="5"/>
      <c r="N18" s="5"/>
    </row>
    <row r="19" spans="1:14" x14ac:dyDescent="0.25">
      <c r="A19" s="5"/>
      <c r="B19" s="19"/>
      <c r="C19" s="19"/>
      <c r="D19" s="19" t="s">
        <v>3</v>
      </c>
      <c r="E19" s="17">
        <f>+K11+M11</f>
        <v>18</v>
      </c>
      <c r="F19" s="17"/>
      <c r="G19" s="17">
        <f>+K11</f>
        <v>14</v>
      </c>
      <c r="H19" s="17">
        <f>+M11</f>
        <v>4</v>
      </c>
      <c r="I19" s="5">
        <f>I18+E19</f>
        <v>32</v>
      </c>
      <c r="J19" s="5">
        <f>J18+G19</f>
        <v>24</v>
      </c>
      <c r="K19" s="5">
        <v>1</v>
      </c>
      <c r="L19" s="5">
        <f>K19+E19-1</f>
        <v>18</v>
      </c>
      <c r="M19" s="5"/>
      <c r="N19" s="5"/>
    </row>
    <row r="20" spans="1:14" x14ac:dyDescent="0.25">
      <c r="A20" s="5"/>
      <c r="B20" s="19"/>
      <c r="C20" s="19"/>
      <c r="D20" s="19" t="s">
        <v>11</v>
      </c>
      <c r="E20" s="17">
        <f>SUM(E17:E19)</f>
        <v>32</v>
      </c>
      <c r="F20" s="17">
        <f>H11</f>
        <v>28</v>
      </c>
      <c r="G20" s="17">
        <f>SUM(G17:G19)</f>
        <v>24</v>
      </c>
      <c r="H20" s="17">
        <f>SUM(H17:H19)</f>
        <v>8</v>
      </c>
      <c r="I20" s="5"/>
      <c r="J20" s="5">
        <f>J19+H19</f>
        <v>28</v>
      </c>
      <c r="K20" s="5"/>
      <c r="L20" s="5"/>
      <c r="M20" s="5"/>
      <c r="N20" s="5"/>
    </row>
    <row r="21" spans="1:14" x14ac:dyDescent="0.25">
      <c r="A21" s="5"/>
      <c r="B21" s="19"/>
      <c r="C21" s="19"/>
      <c r="D21" s="19"/>
      <c r="E21" s="17"/>
      <c r="F21" s="17"/>
      <c r="G21" s="17"/>
      <c r="H21" s="17"/>
      <c r="I21" s="5"/>
      <c r="J21" s="5">
        <f>H19</f>
        <v>4</v>
      </c>
      <c r="K21" s="5"/>
      <c r="L21" s="5"/>
      <c r="M21" s="5"/>
      <c r="N21" s="5"/>
    </row>
    <row r="22" spans="1:14" x14ac:dyDescent="0.25">
      <c r="A22" s="5"/>
      <c r="B22" s="17">
        <f>+C12</f>
        <v>3</v>
      </c>
      <c r="C22" s="18" t="str">
        <f>+D12</f>
        <v>Verbandsliga BW</v>
      </c>
      <c r="D22" s="19" t="s">
        <v>4</v>
      </c>
      <c r="E22" s="17">
        <f>+J12+L12</f>
        <v>13</v>
      </c>
      <c r="F22" s="17"/>
      <c r="G22" s="17">
        <f>+J12</f>
        <v>9</v>
      </c>
      <c r="H22" s="17">
        <f>+L12</f>
        <v>4</v>
      </c>
      <c r="I22" s="5">
        <f>E22</f>
        <v>13</v>
      </c>
      <c r="J22" s="5">
        <f>J21+G22</f>
        <v>13</v>
      </c>
      <c r="K22" s="5">
        <f>L17+1</f>
        <v>8</v>
      </c>
      <c r="L22" s="5">
        <f>K22+E22-1</f>
        <v>20</v>
      </c>
      <c r="M22" s="5"/>
      <c r="N22" s="5"/>
    </row>
    <row r="23" spans="1:14" x14ac:dyDescent="0.25">
      <c r="A23" s="5"/>
      <c r="B23" s="19"/>
      <c r="C23" s="19"/>
      <c r="D23" s="19" t="s">
        <v>10</v>
      </c>
      <c r="E23" s="17">
        <f>+J12+L12</f>
        <v>13</v>
      </c>
      <c r="F23" s="17"/>
      <c r="G23" s="17">
        <f>+J12</f>
        <v>9</v>
      </c>
      <c r="H23" s="17">
        <f>+L12</f>
        <v>4</v>
      </c>
      <c r="I23" s="5">
        <f>I22+E23</f>
        <v>26</v>
      </c>
      <c r="J23" s="5">
        <f>J22+G23</f>
        <v>22</v>
      </c>
      <c r="K23" s="5">
        <f>L18+1</f>
        <v>8</v>
      </c>
      <c r="L23" s="5">
        <f>K23+E23-1</f>
        <v>20</v>
      </c>
      <c r="M23" s="5"/>
      <c r="N23" s="5"/>
    </row>
    <row r="24" spans="1:14" x14ac:dyDescent="0.25">
      <c r="A24" s="5"/>
      <c r="B24" s="19"/>
      <c r="C24" s="19"/>
      <c r="D24" s="19" t="s">
        <v>3</v>
      </c>
      <c r="E24" s="17">
        <f>+K12+M12</f>
        <v>34</v>
      </c>
      <c r="F24" s="17"/>
      <c r="G24" s="17">
        <f>+K12</f>
        <v>26</v>
      </c>
      <c r="H24" s="17">
        <f>+M12</f>
        <v>8</v>
      </c>
      <c r="I24" s="5">
        <f>I23+E24</f>
        <v>60</v>
      </c>
      <c r="J24" s="5">
        <f>J23+G24</f>
        <v>48</v>
      </c>
      <c r="K24" s="5">
        <f>L19+1</f>
        <v>19</v>
      </c>
      <c r="L24" s="5">
        <f>K24+E24-1</f>
        <v>52</v>
      </c>
      <c r="M24" s="5"/>
      <c r="N24" s="5"/>
    </row>
    <row r="25" spans="1:14" x14ac:dyDescent="0.25">
      <c r="A25" s="5"/>
      <c r="B25" s="19"/>
      <c r="C25" s="19"/>
      <c r="D25" s="19" t="s">
        <v>11</v>
      </c>
      <c r="E25" s="17">
        <f>SUM(E22:E24)</f>
        <v>60</v>
      </c>
      <c r="F25" s="17">
        <f>ROUND(H12-0.5*H20,0)</f>
        <v>52</v>
      </c>
      <c r="G25" s="17">
        <f>SUM(G22:G24)</f>
        <v>44</v>
      </c>
      <c r="H25" s="17">
        <f>SUM(H22:H24)</f>
        <v>16</v>
      </c>
      <c r="I25" s="5"/>
      <c r="J25" s="5">
        <f>J24+H24</f>
        <v>56</v>
      </c>
      <c r="K25" s="5"/>
      <c r="L25" s="5"/>
      <c r="M25" s="5"/>
      <c r="N25" s="5"/>
    </row>
    <row r="26" spans="1:14" x14ac:dyDescent="0.25">
      <c r="A26" s="5"/>
      <c r="B26" s="19"/>
      <c r="C26" s="19"/>
      <c r="D26" s="19"/>
      <c r="E26" s="17"/>
      <c r="F26" s="17"/>
      <c r="G26" s="17"/>
      <c r="H26" s="17"/>
      <c r="I26" s="5"/>
      <c r="J26" s="5">
        <f>J25+H19</f>
        <v>60</v>
      </c>
      <c r="K26" s="5"/>
      <c r="L26" s="5"/>
      <c r="M26" s="5"/>
      <c r="N26" s="5"/>
    </row>
    <row r="27" spans="1:14" x14ac:dyDescent="0.25">
      <c r="A27" s="5"/>
      <c r="B27" s="19"/>
      <c r="C27" s="19"/>
      <c r="D27" s="19"/>
      <c r="E27" s="17"/>
      <c r="F27" s="17"/>
      <c r="G27" s="17"/>
      <c r="H27" s="17"/>
      <c r="I27" s="5"/>
      <c r="J27" s="5">
        <f>H24</f>
        <v>8</v>
      </c>
      <c r="K27" s="5"/>
      <c r="L27" s="5"/>
      <c r="M27" s="5"/>
      <c r="N27" s="5"/>
    </row>
    <row r="28" spans="1:14" x14ac:dyDescent="0.25">
      <c r="A28" s="5"/>
      <c r="B28" s="20">
        <f>+C13</f>
        <v>4</v>
      </c>
      <c r="C28" s="21" t="str">
        <f>+D13</f>
        <v>Landesliga BW</v>
      </c>
      <c r="D28" s="22" t="s">
        <v>4</v>
      </c>
      <c r="E28" s="20">
        <f>+J13+L13</f>
        <v>22</v>
      </c>
      <c r="F28" s="20"/>
      <c r="G28" s="20">
        <f>+J13</f>
        <v>14</v>
      </c>
      <c r="H28" s="20">
        <f>+L13</f>
        <v>8</v>
      </c>
      <c r="I28" s="15">
        <f>E28</f>
        <v>22</v>
      </c>
      <c r="J28" s="15">
        <f>J27+G28</f>
        <v>22</v>
      </c>
      <c r="K28" s="15">
        <f>L22+1</f>
        <v>21</v>
      </c>
      <c r="L28" s="15">
        <f>K28+E28-1</f>
        <v>42</v>
      </c>
      <c r="M28" s="5"/>
      <c r="N28" s="5"/>
    </row>
    <row r="29" spans="1:14" x14ac:dyDescent="0.25">
      <c r="A29" s="5"/>
      <c r="B29" s="22"/>
      <c r="C29" s="22"/>
      <c r="D29" s="22" t="s">
        <v>10</v>
      </c>
      <c r="E29" s="20">
        <f>+J13+L13</f>
        <v>22</v>
      </c>
      <c r="F29" s="20"/>
      <c r="G29" s="20">
        <f>+J13</f>
        <v>14</v>
      </c>
      <c r="H29" s="20">
        <f>+L13</f>
        <v>8</v>
      </c>
      <c r="I29" s="15">
        <f>I28+E29</f>
        <v>44</v>
      </c>
      <c r="J29" s="15">
        <f>J28+G29</f>
        <v>36</v>
      </c>
      <c r="K29" s="15">
        <f>L23+1</f>
        <v>21</v>
      </c>
      <c r="L29" s="15">
        <f>K29+E29-1</f>
        <v>42</v>
      </c>
      <c r="M29" s="5"/>
      <c r="N29" s="5"/>
    </row>
    <row r="30" spans="1:14" x14ac:dyDescent="0.25">
      <c r="A30" s="5"/>
      <c r="B30" s="22"/>
      <c r="C30" s="22"/>
      <c r="D30" s="22" t="s">
        <v>3</v>
      </c>
      <c r="E30" s="20">
        <f>+K13+M13</f>
        <v>60</v>
      </c>
      <c r="F30" s="20"/>
      <c r="G30" s="20">
        <f>+K13</f>
        <v>44</v>
      </c>
      <c r="H30" s="20">
        <f>+M13</f>
        <v>16</v>
      </c>
      <c r="I30" s="15">
        <f>I29+E30</f>
        <v>104</v>
      </c>
      <c r="J30" s="15">
        <f>J29+G30</f>
        <v>80</v>
      </c>
      <c r="K30" s="15">
        <f>L24+1</f>
        <v>53</v>
      </c>
      <c r="L30" s="15">
        <f>K30+E30-1</f>
        <v>112</v>
      </c>
      <c r="M30" s="5"/>
      <c r="N30" s="5"/>
    </row>
    <row r="31" spans="1:14" x14ac:dyDescent="0.25">
      <c r="A31" s="5"/>
      <c r="B31" s="22"/>
      <c r="C31" s="22"/>
      <c r="D31" s="22" t="s">
        <v>11</v>
      </c>
      <c r="E31" s="20">
        <f>SUM(E28:E30)</f>
        <v>104</v>
      </c>
      <c r="F31" s="20">
        <f>ROUND(H13-0.5*H25,0)</f>
        <v>88</v>
      </c>
      <c r="G31" s="20">
        <f>SUM(G28:G30)</f>
        <v>72</v>
      </c>
      <c r="H31" s="20">
        <f>SUM(H28:H30)</f>
        <v>32</v>
      </c>
      <c r="I31" s="15"/>
      <c r="J31" s="15">
        <f>J30+H30</f>
        <v>96</v>
      </c>
      <c r="K31" s="15"/>
      <c r="L31" s="15"/>
      <c r="M31" s="15"/>
      <c r="N31" s="5"/>
    </row>
    <row r="32" spans="1:14" x14ac:dyDescent="0.25">
      <c r="A32" s="5"/>
      <c r="B32" s="22"/>
      <c r="C32" s="22"/>
      <c r="D32" s="22"/>
      <c r="E32" s="20"/>
      <c r="F32" s="20"/>
      <c r="G32" s="20"/>
      <c r="H32" s="20"/>
      <c r="I32" s="15"/>
      <c r="J32" s="15">
        <f>J31+H24</f>
        <v>104</v>
      </c>
      <c r="K32" s="15"/>
      <c r="L32" s="15"/>
      <c r="M32" s="15"/>
      <c r="N32" s="5"/>
    </row>
    <row r="33" spans="1:1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5"/>
      <c r="B34" s="23" t="s">
        <v>25</v>
      </c>
      <c r="C34" s="23" t="s">
        <v>6</v>
      </c>
      <c r="D34" s="23" t="s">
        <v>17</v>
      </c>
      <c r="E34" s="24" t="s">
        <v>20</v>
      </c>
      <c r="F34" s="25" t="s">
        <v>15</v>
      </c>
      <c r="G34" s="24" t="s">
        <v>0</v>
      </c>
      <c r="H34" s="24"/>
      <c r="I34" s="24"/>
      <c r="J34" s="25"/>
      <c r="K34" s="25"/>
      <c r="L34" s="25"/>
      <c r="M34" s="25"/>
      <c r="N34" s="25"/>
    </row>
    <row r="35" spans="1:14" x14ac:dyDescent="0.25">
      <c r="A35" s="5"/>
      <c r="B35" s="26">
        <f>+B17</f>
        <v>2</v>
      </c>
      <c r="C35" s="27" t="str">
        <f>+C17</f>
        <v>Oberliga BW</v>
      </c>
      <c r="D35" s="28" t="s">
        <v>38</v>
      </c>
      <c r="E35" s="29" t="s">
        <v>868</v>
      </c>
      <c r="F35" s="30" t="str">
        <f>MID(E35,3,3)</f>
        <v>1</v>
      </c>
      <c r="G35" s="29" t="str">
        <f>IF(LEFT(E35,1)="B",VLOOKUP(E35,'Ranking Männer'!A:C,3,0),IF(LEFT(E35,1)="S",VLOOKUP(E35,'Ranking Männer'!E:G,3,0),VLOOKUP(E35,'Ranking Männer'!I:K,3,0)))</f>
        <v>Baden 1</v>
      </c>
      <c r="H35" s="29"/>
      <c r="I35" s="30"/>
      <c r="J35" s="29"/>
      <c r="K35" s="29"/>
      <c r="L35" s="29"/>
      <c r="M35" s="29"/>
      <c r="N35" s="29"/>
    </row>
    <row r="36" spans="1:14" x14ac:dyDescent="0.25">
      <c r="A36" s="5"/>
      <c r="B36" s="26">
        <f>+B35</f>
        <v>2</v>
      </c>
      <c r="C36" s="27" t="str">
        <f>+C35</f>
        <v>Oberliga BW</v>
      </c>
      <c r="D36" s="28" t="str">
        <f>+D35</f>
        <v>Fixplätze über Quote</v>
      </c>
      <c r="E36" s="29" t="s">
        <v>869</v>
      </c>
      <c r="F36" s="30" t="str">
        <f t="shared" ref="F36:F58" si="0">MID(E36,3,3)</f>
        <v>2</v>
      </c>
      <c r="G36" s="29" t="str">
        <f>IF(LEFT(E36,1)="B",VLOOKUP(E36,'Ranking Männer'!A:C,3,0),IF(LEFT(E36,1)="S",VLOOKUP(E36,'Ranking Männer'!E:G,3,0),VLOOKUP(E36,'Ranking Männer'!I:K,3,0)))</f>
        <v>Baden 2</v>
      </c>
      <c r="H36" s="29"/>
      <c r="I36" s="30"/>
      <c r="J36" s="29"/>
      <c r="K36" s="29"/>
      <c r="L36" s="29"/>
      <c r="M36" s="29"/>
      <c r="N36" s="29"/>
    </row>
    <row r="37" spans="1:14" x14ac:dyDescent="0.25">
      <c r="A37" s="5"/>
      <c r="B37" s="26">
        <f t="shared" ref="B37:B58" si="1">+B36</f>
        <v>2</v>
      </c>
      <c r="C37" s="27" t="str">
        <f t="shared" ref="C37:C58" si="2">+C36</f>
        <v>Oberliga BW</v>
      </c>
      <c r="D37" s="28" t="str">
        <f t="shared" ref="D37:D58" si="3">+D36</f>
        <v>Fixplätze über Quote</v>
      </c>
      <c r="E37" s="29" t="s">
        <v>870</v>
      </c>
      <c r="F37" s="30" t="str">
        <f t="shared" si="0"/>
        <v>3</v>
      </c>
      <c r="G37" s="29" t="str">
        <f>IF(LEFT(E37,1)="B",VLOOKUP(E37,'Ranking Männer'!A:C,3,0),IF(LEFT(E37,1)="S",VLOOKUP(E37,'Ranking Männer'!E:G,3,0),VLOOKUP(E37,'Ranking Männer'!I:K,3,0)))</f>
        <v>Baden 3</v>
      </c>
      <c r="H37" s="29"/>
      <c r="I37" s="30"/>
      <c r="J37" s="29"/>
      <c r="K37" s="29"/>
      <c r="L37" s="29"/>
      <c r="M37" s="29"/>
      <c r="N37" s="29"/>
    </row>
    <row r="38" spans="1:14" x14ac:dyDescent="0.25">
      <c r="A38" s="5"/>
      <c r="B38" s="26">
        <f t="shared" si="1"/>
        <v>2</v>
      </c>
      <c r="C38" s="27" t="str">
        <f t="shared" si="2"/>
        <v>Oberliga BW</v>
      </c>
      <c r="D38" s="28" t="str">
        <f t="shared" si="3"/>
        <v>Fixplätze über Quote</v>
      </c>
      <c r="E38" s="29" t="s">
        <v>871</v>
      </c>
      <c r="F38" s="30" t="str">
        <f t="shared" si="0"/>
        <v>4</v>
      </c>
      <c r="G38" s="29" t="str">
        <f>IF(LEFT(E38,1)="B",VLOOKUP(E38,'Ranking Männer'!A:C,3,0),IF(LEFT(E38,1)="S",VLOOKUP(E38,'Ranking Männer'!E:G,3,0),VLOOKUP(E38,'Ranking Männer'!I:K,3,0)))</f>
        <v>Baden 4</v>
      </c>
      <c r="H38" s="29"/>
      <c r="I38" s="30"/>
      <c r="J38" s="29"/>
      <c r="K38" s="29"/>
      <c r="L38" s="29"/>
      <c r="M38" s="29"/>
      <c r="N38" s="29"/>
    </row>
    <row r="39" spans="1:14" x14ac:dyDescent="0.25">
      <c r="A39" s="5"/>
      <c r="B39" s="26">
        <f t="shared" si="1"/>
        <v>2</v>
      </c>
      <c r="C39" s="27" t="str">
        <f t="shared" si="2"/>
        <v>Oberliga BW</v>
      </c>
      <c r="D39" s="28" t="str">
        <f t="shared" si="3"/>
        <v>Fixplätze über Quote</v>
      </c>
      <c r="E39" s="29" t="s">
        <v>872</v>
      </c>
      <c r="F39" s="30" t="str">
        <f t="shared" si="0"/>
        <v>5</v>
      </c>
      <c r="G39" s="29" t="str">
        <f>IF(LEFT(E39,1)="B",VLOOKUP(E39,'Ranking Männer'!A:C,3,0),IF(LEFT(E39,1)="S",VLOOKUP(E39,'Ranking Männer'!E:G,3,0),VLOOKUP(E39,'Ranking Männer'!I:K,3,0)))</f>
        <v>Baden 5</v>
      </c>
      <c r="H39" s="29"/>
      <c r="I39" s="30"/>
      <c r="J39" s="29"/>
      <c r="K39" s="29"/>
      <c r="L39" s="29"/>
      <c r="M39" s="29"/>
      <c r="N39" s="29"/>
    </row>
    <row r="40" spans="1:14" x14ac:dyDescent="0.25">
      <c r="A40" s="5"/>
      <c r="B40" s="26">
        <f t="shared" si="1"/>
        <v>2</v>
      </c>
      <c r="C40" s="27" t="str">
        <f t="shared" si="2"/>
        <v>Oberliga BW</v>
      </c>
      <c r="D40" s="28" t="str">
        <f t="shared" si="3"/>
        <v>Fixplätze über Quote</v>
      </c>
      <c r="E40" s="29" t="s">
        <v>873</v>
      </c>
      <c r="F40" s="30" t="str">
        <f t="shared" si="0"/>
        <v>1</v>
      </c>
      <c r="G40" s="29" t="str">
        <f>IF(LEFT(E40,1)="B",VLOOKUP(E40,'Ranking Männer'!A:C,3,0),IF(LEFT(E40,1)="S",VLOOKUP(E40,'Ranking Männer'!E:G,3,0),VLOOKUP(E40,'Ranking Männer'!I:K,3,0)))</f>
        <v>Südbaden 1</v>
      </c>
      <c r="H40" s="29"/>
      <c r="I40" s="30"/>
      <c r="J40" s="29"/>
      <c r="K40" s="29"/>
      <c r="L40" s="29"/>
      <c r="M40" s="29"/>
      <c r="N40" s="29"/>
    </row>
    <row r="41" spans="1:14" x14ac:dyDescent="0.25">
      <c r="A41" s="5"/>
      <c r="B41" s="26">
        <f t="shared" si="1"/>
        <v>2</v>
      </c>
      <c r="C41" s="27" t="str">
        <f t="shared" si="2"/>
        <v>Oberliga BW</v>
      </c>
      <c r="D41" s="28" t="str">
        <f t="shared" si="3"/>
        <v>Fixplätze über Quote</v>
      </c>
      <c r="E41" s="29" t="s">
        <v>874</v>
      </c>
      <c r="F41" s="30" t="str">
        <f t="shared" si="0"/>
        <v>2</v>
      </c>
      <c r="G41" s="29" t="str">
        <f>IF(LEFT(E41,1)="B",VLOOKUP(E41,'Ranking Männer'!A:C,3,0),IF(LEFT(E41,1)="S",VLOOKUP(E41,'Ranking Männer'!E:G,3,0),VLOOKUP(E41,'Ranking Männer'!I:K,3,0)))</f>
        <v>Südbaden 2</v>
      </c>
      <c r="H41" s="29"/>
      <c r="I41" s="30"/>
      <c r="J41" s="29"/>
      <c r="K41" s="29"/>
      <c r="L41" s="29"/>
      <c r="M41" s="29"/>
      <c r="N41" s="29"/>
    </row>
    <row r="42" spans="1:14" x14ac:dyDescent="0.25">
      <c r="A42" s="5"/>
      <c r="B42" s="26">
        <f t="shared" si="1"/>
        <v>2</v>
      </c>
      <c r="C42" s="27" t="str">
        <f t="shared" si="2"/>
        <v>Oberliga BW</v>
      </c>
      <c r="D42" s="28" t="str">
        <f t="shared" si="3"/>
        <v>Fixplätze über Quote</v>
      </c>
      <c r="E42" s="29" t="s">
        <v>875</v>
      </c>
      <c r="F42" s="30" t="str">
        <f t="shared" si="0"/>
        <v>3</v>
      </c>
      <c r="G42" s="29" t="str">
        <f>IF(LEFT(E42,1)="B",VLOOKUP(E42,'Ranking Männer'!A:C,3,0),IF(LEFT(E42,1)="S",VLOOKUP(E42,'Ranking Männer'!E:G,3,0),VLOOKUP(E42,'Ranking Männer'!I:K,3,0)))</f>
        <v>Südbaden 3</v>
      </c>
      <c r="H42" s="29"/>
      <c r="I42" s="30"/>
      <c r="J42" s="29"/>
      <c r="K42" s="29"/>
      <c r="L42" s="29"/>
      <c r="M42" s="29"/>
      <c r="N42" s="29"/>
    </row>
    <row r="43" spans="1:14" x14ac:dyDescent="0.25">
      <c r="A43" s="5"/>
      <c r="B43" s="26">
        <f t="shared" si="1"/>
        <v>2</v>
      </c>
      <c r="C43" s="27" t="str">
        <f t="shared" si="2"/>
        <v>Oberliga BW</v>
      </c>
      <c r="D43" s="28" t="str">
        <f t="shared" si="3"/>
        <v>Fixplätze über Quote</v>
      </c>
      <c r="E43" s="29" t="s">
        <v>876</v>
      </c>
      <c r="F43" s="30" t="str">
        <f t="shared" si="0"/>
        <v>4</v>
      </c>
      <c r="G43" s="29" t="str">
        <f>IF(LEFT(E43,1)="B",VLOOKUP(E43,'Ranking Männer'!A:C,3,0),IF(LEFT(E43,1)="S",VLOOKUP(E43,'Ranking Männer'!E:G,3,0),VLOOKUP(E43,'Ranking Männer'!I:K,3,0)))</f>
        <v>Südbaden 4</v>
      </c>
      <c r="H43" s="29"/>
      <c r="I43" s="30"/>
      <c r="J43" s="29"/>
      <c r="K43" s="29"/>
      <c r="L43" s="29"/>
      <c r="M43" s="29"/>
      <c r="N43" s="29"/>
    </row>
    <row r="44" spans="1:14" x14ac:dyDescent="0.25">
      <c r="A44" s="5"/>
      <c r="B44" s="26">
        <f t="shared" si="1"/>
        <v>2</v>
      </c>
      <c r="C44" s="27" t="str">
        <f t="shared" si="2"/>
        <v>Oberliga BW</v>
      </c>
      <c r="D44" s="28" t="str">
        <f t="shared" si="3"/>
        <v>Fixplätze über Quote</v>
      </c>
      <c r="E44" s="29" t="s">
        <v>877</v>
      </c>
      <c r="F44" s="30" t="str">
        <f t="shared" si="0"/>
        <v>5</v>
      </c>
      <c r="G44" s="29" t="str">
        <f>IF(LEFT(E44,1)="B",VLOOKUP(E44,'Ranking Männer'!A:C,3,0),IF(LEFT(E44,1)="S",VLOOKUP(E44,'Ranking Männer'!E:G,3,0),VLOOKUP(E44,'Ranking Männer'!I:K,3,0)))</f>
        <v>Südbaden 5</v>
      </c>
      <c r="H44" s="29"/>
      <c r="I44" s="30"/>
      <c r="J44" s="29"/>
      <c r="K44" s="29"/>
      <c r="L44" s="29"/>
      <c r="M44" s="29"/>
      <c r="N44" s="29"/>
    </row>
    <row r="45" spans="1:14" x14ac:dyDescent="0.25">
      <c r="A45" s="5"/>
      <c r="B45" s="26">
        <f t="shared" si="1"/>
        <v>2</v>
      </c>
      <c r="C45" s="27" t="str">
        <f t="shared" si="2"/>
        <v>Oberliga BW</v>
      </c>
      <c r="D45" s="28" t="str">
        <f t="shared" si="3"/>
        <v>Fixplätze über Quote</v>
      </c>
      <c r="E45" s="29" t="s">
        <v>878</v>
      </c>
      <c r="F45" s="30" t="str">
        <f t="shared" si="0"/>
        <v>1</v>
      </c>
      <c r="G45" s="29" t="str">
        <f>IF(LEFT(E45,1)="B",VLOOKUP(E45,'Ranking Männer'!A:C,3,0),IF(LEFT(E45,1)="S",VLOOKUP(E45,'Ranking Männer'!E:G,3,0),VLOOKUP(E45,'Ranking Männer'!I:K,3,0)))</f>
        <v>Württemberg 1</v>
      </c>
      <c r="H45" s="29"/>
      <c r="I45" s="30"/>
      <c r="J45" s="29"/>
      <c r="K45" s="29"/>
      <c r="L45" s="29"/>
      <c r="M45" s="29"/>
      <c r="N45" s="29"/>
    </row>
    <row r="46" spans="1:14" x14ac:dyDescent="0.25">
      <c r="A46" s="5"/>
      <c r="B46" s="26">
        <f t="shared" si="1"/>
        <v>2</v>
      </c>
      <c r="C46" s="27" t="str">
        <f t="shared" si="2"/>
        <v>Oberliga BW</v>
      </c>
      <c r="D46" s="28" t="str">
        <f t="shared" si="3"/>
        <v>Fixplätze über Quote</v>
      </c>
      <c r="E46" s="29" t="s">
        <v>879</v>
      </c>
      <c r="F46" s="30" t="str">
        <f t="shared" si="0"/>
        <v>2</v>
      </c>
      <c r="G46" s="29" t="str">
        <f>IF(LEFT(E46,1)="B",VLOOKUP(E46,'Ranking Männer'!A:C,3,0),IF(LEFT(E46,1)="S",VLOOKUP(E46,'Ranking Männer'!E:G,3,0),VLOOKUP(E46,'Ranking Männer'!I:K,3,0)))</f>
        <v>Württemberg 2</v>
      </c>
      <c r="H46" s="29"/>
      <c r="I46" s="30"/>
      <c r="J46" s="29"/>
      <c r="K46" s="29"/>
      <c r="L46" s="29"/>
      <c r="M46" s="29"/>
      <c r="N46" s="29"/>
    </row>
    <row r="47" spans="1:14" x14ac:dyDescent="0.25">
      <c r="A47" s="5"/>
      <c r="B47" s="26">
        <f t="shared" si="1"/>
        <v>2</v>
      </c>
      <c r="C47" s="27" t="str">
        <f t="shared" si="2"/>
        <v>Oberliga BW</v>
      </c>
      <c r="D47" s="28" t="str">
        <f t="shared" si="3"/>
        <v>Fixplätze über Quote</v>
      </c>
      <c r="E47" s="29" t="s">
        <v>880</v>
      </c>
      <c r="F47" s="30" t="str">
        <f t="shared" si="0"/>
        <v>3</v>
      </c>
      <c r="G47" s="29" t="str">
        <f>IF(LEFT(E47,1)="B",VLOOKUP(E47,'Ranking Männer'!A:C,3,0),IF(LEFT(E47,1)="S",VLOOKUP(E47,'Ranking Männer'!E:G,3,0),VLOOKUP(E47,'Ranking Männer'!I:K,3,0)))</f>
        <v>Württemberg 3</v>
      </c>
      <c r="H47" s="29"/>
      <c r="I47" s="30"/>
      <c r="J47" s="29"/>
      <c r="K47" s="29"/>
      <c r="L47" s="29"/>
      <c r="M47" s="29"/>
      <c r="N47" s="29"/>
    </row>
    <row r="48" spans="1:14" x14ac:dyDescent="0.25">
      <c r="A48" s="5"/>
      <c r="B48" s="26">
        <f t="shared" si="1"/>
        <v>2</v>
      </c>
      <c r="C48" s="27" t="str">
        <f t="shared" si="2"/>
        <v>Oberliga BW</v>
      </c>
      <c r="D48" s="28" t="str">
        <f t="shared" si="3"/>
        <v>Fixplätze über Quote</v>
      </c>
      <c r="E48" s="29" t="s">
        <v>881</v>
      </c>
      <c r="F48" s="30" t="str">
        <f t="shared" si="0"/>
        <v>4</v>
      </c>
      <c r="G48" s="29" t="str">
        <f>IF(LEFT(E48,1)="B",VLOOKUP(E48,'Ranking Männer'!A:C,3,0),IF(LEFT(E48,1)="S",VLOOKUP(E48,'Ranking Männer'!E:G,3,0),VLOOKUP(E48,'Ranking Männer'!I:K,3,0)))</f>
        <v>Württemberg 4</v>
      </c>
      <c r="H48" s="29"/>
      <c r="I48" s="30"/>
      <c r="J48" s="29"/>
      <c r="K48" s="29"/>
      <c r="L48" s="29"/>
      <c r="M48" s="29"/>
      <c r="N48" s="29"/>
    </row>
    <row r="49" spans="1:14" x14ac:dyDescent="0.25">
      <c r="A49" s="5"/>
      <c r="B49" s="26">
        <f t="shared" si="1"/>
        <v>2</v>
      </c>
      <c r="C49" s="27" t="str">
        <f t="shared" si="2"/>
        <v>Oberliga BW</v>
      </c>
      <c r="D49" s="28" t="str">
        <f t="shared" si="3"/>
        <v>Fixplätze über Quote</v>
      </c>
      <c r="E49" s="29" t="s">
        <v>882</v>
      </c>
      <c r="F49" s="30" t="str">
        <f t="shared" si="0"/>
        <v>5</v>
      </c>
      <c r="G49" s="29" t="str">
        <f>IF(LEFT(E49,1)="B",VLOOKUP(E49,'Ranking Männer'!A:C,3,0),IF(LEFT(E49,1)="S",VLOOKUP(E49,'Ranking Männer'!E:G,3,0),VLOOKUP(E49,'Ranking Männer'!I:K,3,0)))</f>
        <v>Württemberg 5</v>
      </c>
      <c r="H49" s="29"/>
      <c r="I49" s="30"/>
      <c r="J49" s="29"/>
      <c r="K49" s="29"/>
      <c r="L49" s="29"/>
      <c r="M49" s="29"/>
      <c r="N49" s="29"/>
    </row>
    <row r="50" spans="1:14" x14ac:dyDescent="0.25">
      <c r="A50" s="5"/>
      <c r="B50" s="26">
        <f t="shared" si="1"/>
        <v>2</v>
      </c>
      <c r="C50" s="27" t="str">
        <f t="shared" si="2"/>
        <v>Oberliga BW</v>
      </c>
      <c r="D50" s="28" t="str">
        <f t="shared" si="3"/>
        <v>Fixplätze über Quote</v>
      </c>
      <c r="E50" s="29" t="s">
        <v>883</v>
      </c>
      <c r="F50" s="30" t="str">
        <f t="shared" si="0"/>
        <v>6</v>
      </c>
      <c r="G50" s="29" t="str">
        <f>IF(LEFT(E50,1)="B",VLOOKUP(E50,'Ranking Männer'!A:C,3,0),IF(LEFT(E50,1)="S",VLOOKUP(E50,'Ranking Männer'!E:G,3,0),VLOOKUP(E50,'Ranking Männer'!I:K,3,0)))</f>
        <v>Württemberg 6</v>
      </c>
      <c r="H50" s="29"/>
      <c r="I50" s="30"/>
      <c r="J50" s="29"/>
      <c r="K50" s="29"/>
      <c r="L50" s="29"/>
      <c r="M50" s="29"/>
      <c r="N50" s="29"/>
    </row>
    <row r="51" spans="1:14" x14ac:dyDescent="0.25">
      <c r="A51" s="5"/>
      <c r="B51" s="26">
        <f t="shared" si="1"/>
        <v>2</v>
      </c>
      <c r="C51" s="27" t="str">
        <f t="shared" si="2"/>
        <v>Oberliga BW</v>
      </c>
      <c r="D51" s="28" t="str">
        <f t="shared" si="3"/>
        <v>Fixplätze über Quote</v>
      </c>
      <c r="E51" s="29" t="s">
        <v>884</v>
      </c>
      <c r="F51" s="30" t="str">
        <f t="shared" si="0"/>
        <v>7</v>
      </c>
      <c r="G51" s="29" t="str">
        <f>IF(LEFT(E51,1)="B",VLOOKUP(E51,'Ranking Männer'!A:C,3,0),IF(LEFT(E51,1)="S",VLOOKUP(E51,'Ranking Männer'!E:G,3,0),VLOOKUP(E51,'Ranking Männer'!I:K,3,0)))</f>
        <v>Württemberg 7</v>
      </c>
      <c r="H51" s="29"/>
      <c r="I51" s="30"/>
      <c r="J51" s="29"/>
      <c r="K51" s="29"/>
      <c r="L51" s="29"/>
      <c r="M51" s="29"/>
      <c r="N51" s="29"/>
    </row>
    <row r="52" spans="1:14" x14ac:dyDescent="0.25">
      <c r="A52" s="5"/>
      <c r="B52" s="26">
        <f t="shared" si="1"/>
        <v>2</v>
      </c>
      <c r="C52" s="27" t="str">
        <f t="shared" si="2"/>
        <v>Oberliga BW</v>
      </c>
      <c r="D52" s="28" t="str">
        <f t="shared" si="3"/>
        <v>Fixplätze über Quote</v>
      </c>
      <c r="E52" s="29" t="s">
        <v>885</v>
      </c>
      <c r="F52" s="30" t="str">
        <f t="shared" si="0"/>
        <v>8</v>
      </c>
      <c r="G52" s="29" t="str">
        <f>IF(LEFT(E52,1)="B",VLOOKUP(E52,'Ranking Männer'!A:C,3,0),IF(LEFT(E52,1)="S",VLOOKUP(E52,'Ranking Männer'!E:G,3,0),VLOOKUP(E52,'Ranking Männer'!I:K,3,0)))</f>
        <v>Württemberg 8</v>
      </c>
      <c r="H52" s="29"/>
      <c r="I52" s="30"/>
      <c r="J52" s="29"/>
      <c r="K52" s="29"/>
      <c r="L52" s="29"/>
      <c r="M52" s="29"/>
      <c r="N52" s="29"/>
    </row>
    <row r="53" spans="1:14" x14ac:dyDescent="0.25">
      <c r="A53" s="5"/>
      <c r="B53" s="26">
        <f t="shared" si="1"/>
        <v>2</v>
      </c>
      <c r="C53" s="27" t="str">
        <f t="shared" si="2"/>
        <v>Oberliga BW</v>
      </c>
      <c r="D53" s="28" t="str">
        <f t="shared" si="3"/>
        <v>Fixplätze über Quote</v>
      </c>
      <c r="E53" s="29" t="s">
        <v>886</v>
      </c>
      <c r="F53" s="30" t="str">
        <f t="shared" si="0"/>
        <v>9</v>
      </c>
      <c r="G53" s="29" t="str">
        <f>IF(LEFT(E53,1)="B",VLOOKUP(E53,'Ranking Männer'!A:C,3,0),IF(LEFT(E53,1)="S",VLOOKUP(E53,'Ranking Männer'!E:G,3,0),VLOOKUP(E53,'Ranking Männer'!I:K,3,0)))</f>
        <v>Württemberg 9</v>
      </c>
      <c r="H53" s="29"/>
      <c r="I53" s="30"/>
      <c r="J53" s="29"/>
      <c r="K53" s="29"/>
      <c r="L53" s="29"/>
      <c r="M53" s="29"/>
      <c r="N53" s="29"/>
    </row>
    <row r="54" spans="1:14" x14ac:dyDescent="0.25">
      <c r="A54" s="5"/>
      <c r="B54" s="26">
        <f t="shared" si="1"/>
        <v>2</v>
      </c>
      <c r="C54" s="27" t="str">
        <f t="shared" si="2"/>
        <v>Oberliga BW</v>
      </c>
      <c r="D54" s="28" t="str">
        <f t="shared" si="3"/>
        <v>Fixplätze über Quote</v>
      </c>
      <c r="E54" s="29" t="s">
        <v>887</v>
      </c>
      <c r="F54" s="30" t="str">
        <f t="shared" si="0"/>
        <v>10</v>
      </c>
      <c r="G54" s="29" t="str">
        <f>IF(LEFT(E54,1)="B",VLOOKUP(E54,'Ranking Männer'!A:C,3,0),IF(LEFT(E54,1)="S",VLOOKUP(E54,'Ranking Männer'!E:G,3,0),VLOOKUP(E54,'Ranking Männer'!I:K,3,0)))</f>
        <v>Württemberg 10</v>
      </c>
      <c r="H54" s="29"/>
      <c r="I54" s="30"/>
      <c r="J54" s="29"/>
      <c r="K54" s="29"/>
      <c r="L54" s="29"/>
      <c r="M54" s="29"/>
      <c r="N54" s="29"/>
    </row>
    <row r="55" spans="1:14" x14ac:dyDescent="0.25">
      <c r="A55" s="5"/>
      <c r="B55" s="26">
        <f t="shared" si="1"/>
        <v>2</v>
      </c>
      <c r="C55" s="27" t="str">
        <f t="shared" si="2"/>
        <v>Oberliga BW</v>
      </c>
      <c r="D55" s="28" t="str">
        <f t="shared" si="3"/>
        <v>Fixplätze über Quote</v>
      </c>
      <c r="E55" s="29" t="s">
        <v>888</v>
      </c>
      <c r="F55" s="30" t="str">
        <f t="shared" si="0"/>
        <v>11</v>
      </c>
      <c r="G55" s="29" t="str">
        <f>IF(LEFT(E55,1)="B",VLOOKUP(E55,'Ranking Männer'!A:C,3,0),IF(LEFT(E55,1)="S",VLOOKUP(E55,'Ranking Männer'!E:G,3,0),VLOOKUP(E55,'Ranking Männer'!I:K,3,0)))</f>
        <v>Württemberg 11</v>
      </c>
      <c r="H55" s="29"/>
      <c r="I55" s="30"/>
      <c r="J55" s="29"/>
      <c r="K55" s="29"/>
      <c r="L55" s="29"/>
      <c r="M55" s="29"/>
      <c r="N55" s="29"/>
    </row>
    <row r="56" spans="1:14" x14ac:dyDescent="0.25">
      <c r="A56" s="5"/>
      <c r="B56" s="26">
        <f t="shared" si="1"/>
        <v>2</v>
      </c>
      <c r="C56" s="27" t="str">
        <f t="shared" si="2"/>
        <v>Oberliga BW</v>
      </c>
      <c r="D56" s="28" t="str">
        <f t="shared" si="3"/>
        <v>Fixplätze über Quote</v>
      </c>
      <c r="E56" s="29" t="s">
        <v>889</v>
      </c>
      <c r="F56" s="30" t="str">
        <f t="shared" si="0"/>
        <v>12</v>
      </c>
      <c r="G56" s="29" t="str">
        <f>IF(LEFT(E56,1)="B",VLOOKUP(E56,'Ranking Männer'!A:C,3,0),IF(LEFT(E56,1)="S",VLOOKUP(E56,'Ranking Männer'!E:G,3,0),VLOOKUP(E56,'Ranking Männer'!I:K,3,0)))</f>
        <v>Württemberg 12</v>
      </c>
      <c r="H56" s="29"/>
      <c r="I56" s="30"/>
      <c r="J56" s="29"/>
      <c r="K56" s="29"/>
      <c r="L56" s="29"/>
      <c r="M56" s="29"/>
      <c r="N56" s="29"/>
    </row>
    <row r="57" spans="1:14" x14ac:dyDescent="0.25">
      <c r="A57" s="5"/>
      <c r="B57" s="26">
        <f t="shared" si="1"/>
        <v>2</v>
      </c>
      <c r="C57" s="27" t="str">
        <f t="shared" si="2"/>
        <v>Oberliga BW</v>
      </c>
      <c r="D57" s="28" t="str">
        <f t="shared" si="3"/>
        <v>Fixplätze über Quote</v>
      </c>
      <c r="E57" s="29" t="s">
        <v>890</v>
      </c>
      <c r="F57" s="30" t="str">
        <f t="shared" si="0"/>
        <v>13</v>
      </c>
      <c r="G57" s="29" t="str">
        <f>IF(LEFT(E57,1)="B",VLOOKUP(E57,'Ranking Männer'!A:C,3,0),IF(LEFT(E57,1)="S",VLOOKUP(E57,'Ranking Männer'!E:G,3,0),VLOOKUP(E57,'Ranking Männer'!I:K,3,0)))</f>
        <v>Württemberg 13</v>
      </c>
      <c r="H57" s="29"/>
      <c r="I57" s="30"/>
      <c r="J57" s="29"/>
      <c r="K57" s="29"/>
      <c r="L57" s="29"/>
      <c r="M57" s="29"/>
      <c r="N57" s="29"/>
    </row>
    <row r="58" spans="1:14" x14ac:dyDescent="0.25">
      <c r="A58" s="5"/>
      <c r="B58" s="26">
        <f t="shared" si="1"/>
        <v>2</v>
      </c>
      <c r="C58" s="27" t="str">
        <f t="shared" si="2"/>
        <v>Oberliga BW</v>
      </c>
      <c r="D58" s="28" t="str">
        <f t="shared" si="3"/>
        <v>Fixplätze über Quote</v>
      </c>
      <c r="E58" s="29" t="s">
        <v>891</v>
      </c>
      <c r="F58" s="30" t="str">
        <f t="shared" si="0"/>
        <v>14</v>
      </c>
      <c r="G58" s="29" t="str">
        <f>IF(LEFT(E58,1)="B",VLOOKUP(E58,'Ranking Männer'!A:C,3,0),IF(LEFT(E58,1)="S",VLOOKUP(E58,'Ranking Männer'!E:G,3,0),VLOOKUP(E58,'Ranking Männer'!I:K,3,0)))</f>
        <v>Württemberg 14</v>
      </c>
      <c r="H58" s="29"/>
      <c r="I58" s="30"/>
      <c r="J58" s="29"/>
      <c r="K58" s="29"/>
      <c r="L58" s="29"/>
      <c r="M58" s="29"/>
      <c r="N58" s="29"/>
    </row>
    <row r="59" spans="1:14" x14ac:dyDescent="0.25">
      <c r="A59" s="5"/>
      <c r="B59" s="26">
        <f t="shared" ref="B59:B60" si="4">+B58</f>
        <v>2</v>
      </c>
      <c r="C59" s="27" t="str">
        <f t="shared" ref="C59:C60" si="5">+C58</f>
        <v>Oberliga BW</v>
      </c>
      <c r="D59" s="28" t="s">
        <v>208</v>
      </c>
      <c r="E59" s="29" t="s">
        <v>1691</v>
      </c>
      <c r="F59" s="30"/>
      <c r="G59" s="29" t="s">
        <v>209</v>
      </c>
      <c r="H59" s="29"/>
      <c r="I59" s="30"/>
      <c r="J59" s="29"/>
      <c r="K59" s="29"/>
      <c r="L59" s="29"/>
      <c r="M59" s="29"/>
      <c r="N59" s="29"/>
    </row>
    <row r="60" spans="1:14" x14ac:dyDescent="0.25">
      <c r="A60" s="5"/>
      <c r="B60" s="26">
        <f t="shared" si="4"/>
        <v>2</v>
      </c>
      <c r="C60" s="27" t="str">
        <f t="shared" si="5"/>
        <v>Oberliga BW</v>
      </c>
      <c r="D60" s="28" t="str">
        <f>+D59</f>
        <v>Sieger Relegation Oberliga BW</v>
      </c>
      <c r="E60" s="29" t="s">
        <v>1692</v>
      </c>
      <c r="F60" s="30"/>
      <c r="G60" s="29" t="s">
        <v>210</v>
      </c>
      <c r="H60" s="29"/>
      <c r="I60" s="30"/>
      <c r="J60" s="29"/>
      <c r="K60" s="29"/>
      <c r="L60" s="29"/>
      <c r="M60" s="29"/>
      <c r="N60" s="29"/>
    </row>
    <row r="61" spans="1:14" x14ac:dyDescent="0.25">
      <c r="A61" s="5"/>
      <c r="B61" s="26">
        <f t="shared" ref="B61:B62" si="6">+B60</f>
        <v>2</v>
      </c>
      <c r="C61" s="27" t="str">
        <f t="shared" ref="C61:C62" si="7">+C60</f>
        <v>Oberliga BW</v>
      </c>
      <c r="D61" s="28" t="str">
        <f t="shared" ref="D61:D62" si="8">+D60</f>
        <v>Sieger Relegation Oberliga BW</v>
      </c>
      <c r="E61" s="29" t="s">
        <v>1693</v>
      </c>
      <c r="F61" s="30"/>
      <c r="G61" s="29" t="s">
        <v>211</v>
      </c>
      <c r="H61" s="29"/>
      <c r="I61" s="30"/>
      <c r="J61" s="29"/>
      <c r="K61" s="29"/>
      <c r="L61" s="29"/>
      <c r="M61" s="29"/>
      <c r="N61" s="29"/>
    </row>
    <row r="62" spans="1:14" x14ac:dyDescent="0.25">
      <c r="A62" s="5"/>
      <c r="B62" s="26">
        <f t="shared" si="6"/>
        <v>2</v>
      </c>
      <c r="C62" s="27" t="str">
        <f t="shared" si="7"/>
        <v>Oberliga BW</v>
      </c>
      <c r="D62" s="28" t="str">
        <f t="shared" si="8"/>
        <v>Sieger Relegation Oberliga BW</v>
      </c>
      <c r="E62" s="29" t="s">
        <v>1694</v>
      </c>
      <c r="F62" s="30"/>
      <c r="G62" s="29" t="s">
        <v>212</v>
      </c>
      <c r="H62" s="29"/>
      <c r="I62" s="30"/>
      <c r="J62" s="29"/>
      <c r="K62" s="29"/>
      <c r="L62" s="29"/>
      <c r="M62" s="29"/>
      <c r="N62" s="29"/>
    </row>
    <row r="63" spans="1:14" x14ac:dyDescent="0.25">
      <c r="A63" s="5"/>
      <c r="B63" s="26"/>
      <c r="C63" s="27"/>
      <c r="D63" s="28"/>
      <c r="E63" s="29"/>
      <c r="F63" s="30"/>
      <c r="G63" s="29"/>
      <c r="H63" s="29"/>
      <c r="I63" s="29"/>
      <c r="J63" s="24"/>
      <c r="K63" s="29"/>
      <c r="L63" s="29"/>
      <c r="M63" s="29"/>
      <c r="N63" s="29"/>
    </row>
    <row r="64" spans="1:14" x14ac:dyDescent="0.25">
      <c r="A64" s="5"/>
      <c r="B64" s="26"/>
      <c r="C64" s="27"/>
      <c r="D64" s="23" t="s">
        <v>206</v>
      </c>
      <c r="E64" s="29"/>
      <c r="F64" s="30"/>
      <c r="G64" s="29"/>
      <c r="H64" s="29"/>
      <c r="I64" s="29"/>
      <c r="J64" s="29"/>
      <c r="K64" s="29"/>
      <c r="L64" s="29"/>
      <c r="M64" s="29"/>
      <c r="N64" s="29"/>
    </row>
    <row r="65" spans="1:20" x14ac:dyDescent="0.25">
      <c r="A65" s="5"/>
      <c r="B65" s="26">
        <v>2</v>
      </c>
      <c r="C65" s="27" t="s">
        <v>22</v>
      </c>
      <c r="D65" s="28" t="str">
        <f>+D64</f>
        <v>Relegationsspiele</v>
      </c>
      <c r="E65" s="31" t="s">
        <v>893</v>
      </c>
      <c r="F65" s="30" t="s">
        <v>1210</v>
      </c>
      <c r="G65" s="29" t="str">
        <f>CONCATENATE(IF(LEFT(E65,1)="B",VLOOKUP(E65,'Ranking Männer'!A:C,3,0),IF(LEFT(E65,1)="S",VLOOKUP(E65,'Ranking Männer'!E:G,3,0),VLOOKUP(E65,'Ranking Männer'!I:K,3,0)))," - ",IF(LEFT(F65,1)="B",VLOOKUP(F65,'Ranking Männer'!A:C,3,0),IF(LEFT(F65,1)="S",VLOOKUP(F65,'Ranking Männer'!E:G,3,0),VLOOKUP(F65,'Ranking Männer'!I:K,3,0))))</f>
        <v>Baden 7 - Württemberg 15</v>
      </c>
      <c r="H65" s="32" t="s">
        <v>1760</v>
      </c>
      <c r="I65" s="32"/>
      <c r="J65" s="32"/>
      <c r="K65" s="32"/>
      <c r="L65" s="32"/>
      <c r="M65" s="32"/>
      <c r="N65" s="32"/>
      <c r="O65" s="33"/>
      <c r="P65" s="33"/>
      <c r="Q65" s="33"/>
      <c r="R65" s="33"/>
      <c r="S65" s="33"/>
      <c r="T65" s="33"/>
    </row>
    <row r="66" spans="1:20" x14ac:dyDescent="0.25">
      <c r="A66" s="5"/>
      <c r="B66" s="26">
        <f t="shared" ref="B66:B68" si="9">+B65</f>
        <v>2</v>
      </c>
      <c r="C66" s="27" t="str">
        <f t="shared" ref="C66:C68" si="10">+C65</f>
        <v>Oberliga BW</v>
      </c>
      <c r="D66" s="28" t="str">
        <f t="shared" ref="D66:D68" si="11">+D65</f>
        <v>Relegationsspiele</v>
      </c>
      <c r="E66" s="34" t="s">
        <v>1055</v>
      </c>
      <c r="F66" s="30" t="s">
        <v>1211</v>
      </c>
      <c r="G66" s="29" t="str">
        <f>CONCATENATE(IF(LEFT(E66,1)="B",VLOOKUP(E66,'Ranking Männer'!A:C,3,0),IF(LEFT(E66,1)="S",VLOOKUP(E66,'Ranking Männer'!E:G,3,0),VLOOKUP(E66,'Ranking Männer'!I:K,3,0)))," - ",IF(LEFT(F66,1)="B",VLOOKUP(F66,'Ranking Männer'!A:C,3,0),IF(LEFT(F66,1)="S",VLOOKUP(F66,'Ranking Männer'!E:G,3,0),VLOOKUP(F66,'Ranking Männer'!I:K,3,0))))</f>
        <v>Südbaden 7 - Württemberg 16</v>
      </c>
      <c r="H66" s="32" t="s">
        <v>1761</v>
      </c>
      <c r="I66" s="32"/>
      <c r="J66" s="32"/>
      <c r="K66" s="32"/>
      <c r="L66" s="32"/>
      <c r="M66" s="32"/>
      <c r="N66" s="32"/>
      <c r="O66" s="33"/>
      <c r="P66" s="33"/>
      <c r="Q66" s="33"/>
      <c r="R66" s="33"/>
      <c r="S66" s="33"/>
      <c r="T66" s="33"/>
    </row>
    <row r="67" spans="1:20" x14ac:dyDescent="0.25">
      <c r="A67" s="5"/>
      <c r="B67" s="26">
        <f t="shared" si="9"/>
        <v>2</v>
      </c>
      <c r="C67" s="27" t="str">
        <f t="shared" si="10"/>
        <v>Oberliga BW</v>
      </c>
      <c r="D67" s="28" t="str">
        <f t="shared" si="11"/>
        <v>Relegationsspiele</v>
      </c>
      <c r="E67" s="34" t="s">
        <v>1212</v>
      </c>
      <c r="F67" s="30" t="s">
        <v>1054</v>
      </c>
      <c r="G67" s="29" t="str">
        <f>CONCATENATE(IF(LEFT(E67,1)="B",VLOOKUP(E67,'Ranking Männer'!A:C,3,0),IF(LEFT(E67,1)="S",VLOOKUP(E67,'Ranking Männer'!E:G,3,0),VLOOKUP(E67,'Ranking Männer'!I:K,3,0)))," - ",IF(LEFT(F67,1)="B",VLOOKUP(F67,'Ranking Männer'!A:C,3,0),IF(LEFT(F67,1)="S",VLOOKUP(F67,'Ranking Männer'!E:G,3,0),VLOOKUP(F67,'Ranking Männer'!I:K,3,0))))</f>
        <v>Württemberg 17 - Südbaden 6</v>
      </c>
      <c r="H67" s="29"/>
      <c r="I67" s="29"/>
      <c r="J67" s="29"/>
      <c r="K67" s="29"/>
      <c r="L67" s="29"/>
      <c r="M67" s="29"/>
      <c r="N67" s="29"/>
    </row>
    <row r="68" spans="1:20" x14ac:dyDescent="0.25">
      <c r="A68" s="5"/>
      <c r="B68" s="26">
        <f t="shared" si="9"/>
        <v>2</v>
      </c>
      <c r="C68" s="27" t="str">
        <f t="shared" si="10"/>
        <v>Oberliga BW</v>
      </c>
      <c r="D68" s="28" t="str">
        <f t="shared" si="11"/>
        <v>Relegationsspiele</v>
      </c>
      <c r="E68" s="34" t="s">
        <v>1213</v>
      </c>
      <c r="F68" s="30" t="s">
        <v>892</v>
      </c>
      <c r="G68" s="29" t="str">
        <f>CONCATENATE(IF(LEFT(E68,1)="B",VLOOKUP(E68,'Ranking Männer'!A:C,3,0),IF(LEFT(E68,1)="S",VLOOKUP(E68,'Ranking Männer'!E:G,3,0),VLOOKUP(E68,'Ranking Männer'!I:K,3,0)))," - ",IF(LEFT(F68,1)="B",VLOOKUP(F68,'Ranking Männer'!A:C,3,0),IF(LEFT(F68,1)="S",VLOOKUP(F68,'Ranking Männer'!E:G,3,0),VLOOKUP(F68,'Ranking Männer'!I:K,3,0))))</f>
        <v>Württemberg 18 - Baden 6</v>
      </c>
      <c r="H68" s="29"/>
      <c r="I68" s="29"/>
      <c r="J68" s="29"/>
      <c r="K68" s="29"/>
      <c r="L68" s="29"/>
      <c r="M68" s="29"/>
      <c r="N68" s="29"/>
    </row>
    <row r="69" spans="1:20" x14ac:dyDescent="0.25">
      <c r="F69" s="35"/>
    </row>
    <row r="70" spans="1:20" x14ac:dyDescent="0.25">
      <c r="B70" s="23" t="s">
        <v>25</v>
      </c>
      <c r="C70" s="23" t="s">
        <v>6</v>
      </c>
      <c r="D70" s="23" t="s">
        <v>17</v>
      </c>
      <c r="E70" s="36" t="s">
        <v>20</v>
      </c>
      <c r="F70" s="37" t="s">
        <v>15</v>
      </c>
      <c r="G70" s="36" t="s">
        <v>0</v>
      </c>
      <c r="H70" s="36"/>
      <c r="I70" s="36"/>
      <c r="J70" s="36"/>
      <c r="K70" s="36"/>
      <c r="L70" s="36"/>
      <c r="M70" s="36"/>
      <c r="N70" s="36"/>
    </row>
    <row r="71" spans="1:20" x14ac:dyDescent="0.25">
      <c r="B71" s="26">
        <f>+C12</f>
        <v>3</v>
      </c>
      <c r="C71" s="27" t="str">
        <f>+D12</f>
        <v>Verbandsliga BW</v>
      </c>
      <c r="D71" s="28" t="s">
        <v>207</v>
      </c>
      <c r="E71" s="38" t="s">
        <v>1691</v>
      </c>
      <c r="F71" s="39"/>
      <c r="G71" s="38" t="s">
        <v>1711</v>
      </c>
      <c r="H71" s="38"/>
      <c r="I71" s="39"/>
      <c r="J71" s="38"/>
      <c r="K71" s="38"/>
      <c r="L71" s="38"/>
      <c r="M71" s="38"/>
      <c r="N71" s="38"/>
    </row>
    <row r="72" spans="1:20" x14ac:dyDescent="0.25">
      <c r="B72" s="26">
        <f>+B71</f>
        <v>3</v>
      </c>
      <c r="C72" s="28" t="str">
        <f>+C71</f>
        <v>Verbandsliga BW</v>
      </c>
      <c r="D72" s="28" t="str">
        <f>+D71</f>
        <v>Verlierer Relegation Oberliga BW</v>
      </c>
      <c r="E72" s="38" t="s">
        <v>1692</v>
      </c>
      <c r="F72" s="39"/>
      <c r="G72" s="38" t="s">
        <v>1712</v>
      </c>
      <c r="H72" s="38"/>
      <c r="I72" s="39"/>
      <c r="J72" s="38"/>
      <c r="K72" s="38"/>
      <c r="L72" s="38"/>
      <c r="M72" s="38"/>
      <c r="N72" s="38"/>
    </row>
    <row r="73" spans="1:20" x14ac:dyDescent="0.25">
      <c r="B73" s="26">
        <f t="shared" ref="B73:B74" si="12">+B72</f>
        <v>3</v>
      </c>
      <c r="C73" s="28" t="str">
        <f t="shared" ref="C73:C74" si="13">+C72</f>
        <v>Verbandsliga BW</v>
      </c>
      <c r="D73" s="28" t="str">
        <f t="shared" ref="D73:D74" si="14">+D72</f>
        <v>Verlierer Relegation Oberliga BW</v>
      </c>
      <c r="E73" s="38" t="s">
        <v>1693</v>
      </c>
      <c r="F73" s="39"/>
      <c r="G73" s="38" t="s">
        <v>1713</v>
      </c>
      <c r="H73" s="38"/>
      <c r="I73" s="39"/>
      <c r="J73" s="38"/>
      <c r="K73" s="38"/>
      <c r="L73" s="38"/>
      <c r="M73" s="38"/>
      <c r="N73" s="38"/>
    </row>
    <row r="74" spans="1:20" x14ac:dyDescent="0.25">
      <c r="B74" s="26">
        <f t="shared" si="12"/>
        <v>3</v>
      </c>
      <c r="C74" s="28" t="str">
        <f t="shared" si="13"/>
        <v>Verbandsliga BW</v>
      </c>
      <c r="D74" s="28" t="str">
        <f t="shared" si="14"/>
        <v>Verlierer Relegation Oberliga BW</v>
      </c>
      <c r="E74" s="38" t="s">
        <v>1694</v>
      </c>
      <c r="F74" s="39"/>
      <c r="G74" s="38" t="s">
        <v>1714</v>
      </c>
      <c r="H74" s="38"/>
      <c r="I74" s="39"/>
      <c r="J74" s="38"/>
      <c r="K74" s="38"/>
      <c r="L74" s="38"/>
      <c r="M74" s="38"/>
      <c r="N74" s="38"/>
    </row>
    <row r="75" spans="1:20" x14ac:dyDescent="0.25">
      <c r="B75" s="26">
        <f t="shared" ref="B75:B76" si="15">+B74</f>
        <v>3</v>
      </c>
      <c r="C75" s="28" t="str">
        <f t="shared" ref="C75:C76" si="16">+C74</f>
        <v>Verbandsliga BW</v>
      </c>
      <c r="D75" s="28" t="s">
        <v>38</v>
      </c>
      <c r="E75" s="38" t="s">
        <v>894</v>
      </c>
      <c r="F75" s="39" t="str">
        <f t="shared" ref="F75:F118" si="17">MID(E75,3,3)</f>
        <v>8</v>
      </c>
      <c r="G75" s="38" t="str">
        <f>IF(LEFT(E75,1)="B",VLOOKUP(E75,'Ranking Männer'!A:C,3,0),IF(LEFT(E75,1)="S",VLOOKUP(E75,'Ranking Männer'!E:G,3,0),VLOOKUP(E75,'Ranking Männer'!I:K,3,0)))</f>
        <v>Baden 8</v>
      </c>
      <c r="H75" s="38"/>
      <c r="I75" s="39"/>
      <c r="J75" s="38"/>
      <c r="K75" s="38"/>
      <c r="L75" s="38"/>
      <c r="M75" s="38"/>
      <c r="N75" s="38"/>
    </row>
    <row r="76" spans="1:20" x14ac:dyDescent="0.25">
      <c r="B76" s="26">
        <f t="shared" si="15"/>
        <v>3</v>
      </c>
      <c r="C76" s="28" t="str">
        <f t="shared" si="16"/>
        <v>Verbandsliga BW</v>
      </c>
      <c r="D76" s="28" t="str">
        <f>+D75</f>
        <v>Fixplätze über Quote</v>
      </c>
      <c r="E76" s="38" t="s">
        <v>895</v>
      </c>
      <c r="F76" s="39" t="str">
        <f t="shared" si="17"/>
        <v>9</v>
      </c>
      <c r="G76" s="38" t="str">
        <f>IF(LEFT(E76,1)="B",VLOOKUP(E76,'Ranking Männer'!A:C,3,0),IF(LEFT(E76,1)="S",VLOOKUP(E76,'Ranking Männer'!E:G,3,0),VLOOKUP(E76,'Ranking Männer'!I:K,3,0)))</f>
        <v>Baden 9</v>
      </c>
      <c r="H76" s="38"/>
      <c r="I76" s="39"/>
      <c r="J76" s="38"/>
      <c r="K76" s="38"/>
      <c r="L76" s="38"/>
      <c r="M76" s="38"/>
      <c r="N76" s="38"/>
    </row>
    <row r="77" spans="1:20" x14ac:dyDescent="0.25">
      <c r="B77" s="26">
        <f t="shared" ref="B77:B118" si="18">+B76</f>
        <v>3</v>
      </c>
      <c r="C77" s="28" t="str">
        <f t="shared" ref="C77:C118" si="19">+C76</f>
        <v>Verbandsliga BW</v>
      </c>
      <c r="D77" s="28" t="str">
        <f t="shared" ref="D77:D118" si="20">+D76</f>
        <v>Fixplätze über Quote</v>
      </c>
      <c r="E77" s="38" t="s">
        <v>896</v>
      </c>
      <c r="F77" s="39" t="str">
        <f t="shared" si="17"/>
        <v>10</v>
      </c>
      <c r="G77" s="38" t="str">
        <f>IF(LEFT(E77,1)="B",VLOOKUP(E77,'Ranking Männer'!A:C,3,0),IF(LEFT(E77,1)="S",VLOOKUP(E77,'Ranking Männer'!E:G,3,0),VLOOKUP(E77,'Ranking Männer'!I:K,3,0)))</f>
        <v>Baden 10</v>
      </c>
      <c r="H77" s="38"/>
      <c r="I77" s="39"/>
      <c r="J77" s="38"/>
      <c r="K77" s="38"/>
      <c r="L77" s="38"/>
      <c r="M77" s="38"/>
      <c r="N77" s="38"/>
    </row>
    <row r="78" spans="1:20" x14ac:dyDescent="0.25">
      <c r="B78" s="26">
        <f t="shared" si="18"/>
        <v>3</v>
      </c>
      <c r="C78" s="28" t="str">
        <f t="shared" si="19"/>
        <v>Verbandsliga BW</v>
      </c>
      <c r="D78" s="28" t="str">
        <f t="shared" si="20"/>
        <v>Fixplätze über Quote</v>
      </c>
      <c r="E78" s="38" t="s">
        <v>897</v>
      </c>
      <c r="F78" s="39" t="str">
        <f t="shared" si="17"/>
        <v>11</v>
      </c>
      <c r="G78" s="38" t="str">
        <f>IF(LEFT(E78,1)="B",VLOOKUP(E78,'Ranking Männer'!A:C,3,0),IF(LEFT(E78,1)="S",VLOOKUP(E78,'Ranking Männer'!E:G,3,0),VLOOKUP(E78,'Ranking Männer'!I:K,3,0)))</f>
        <v>Baden 11</v>
      </c>
      <c r="H78" s="38"/>
      <c r="I78" s="39"/>
      <c r="J78" s="38"/>
      <c r="K78" s="38"/>
      <c r="L78" s="38"/>
      <c r="M78" s="38"/>
      <c r="N78" s="38"/>
    </row>
    <row r="79" spans="1:20" x14ac:dyDescent="0.25">
      <c r="B79" s="26">
        <f t="shared" si="18"/>
        <v>3</v>
      </c>
      <c r="C79" s="28" t="str">
        <f t="shared" si="19"/>
        <v>Verbandsliga BW</v>
      </c>
      <c r="D79" s="28" t="str">
        <f t="shared" si="20"/>
        <v>Fixplätze über Quote</v>
      </c>
      <c r="E79" s="38" t="s">
        <v>898</v>
      </c>
      <c r="F79" s="39" t="str">
        <f t="shared" si="17"/>
        <v>12</v>
      </c>
      <c r="G79" s="38" t="str">
        <f>IF(LEFT(E79,1)="B",VLOOKUP(E79,'Ranking Männer'!A:C,3,0),IF(LEFT(E79,1)="S",VLOOKUP(E79,'Ranking Männer'!E:G,3,0),VLOOKUP(E79,'Ranking Männer'!I:K,3,0)))</f>
        <v>Baden 12</v>
      </c>
      <c r="H79" s="38"/>
      <c r="I79" s="39"/>
      <c r="J79" s="38"/>
      <c r="K79" s="38"/>
      <c r="L79" s="38"/>
      <c r="M79" s="38"/>
      <c r="N79" s="38"/>
    </row>
    <row r="80" spans="1:20" x14ac:dyDescent="0.25">
      <c r="B80" s="26">
        <f t="shared" si="18"/>
        <v>3</v>
      </c>
      <c r="C80" s="28" t="str">
        <f t="shared" si="19"/>
        <v>Verbandsliga BW</v>
      </c>
      <c r="D80" s="28" t="str">
        <f t="shared" si="20"/>
        <v>Fixplätze über Quote</v>
      </c>
      <c r="E80" s="38" t="s">
        <v>899</v>
      </c>
      <c r="F80" s="39" t="str">
        <f t="shared" si="17"/>
        <v>13</v>
      </c>
      <c r="G80" s="38" t="str">
        <f>IF(LEFT(E80,1)="B",VLOOKUP(E80,'Ranking Männer'!A:C,3,0),IF(LEFT(E80,1)="S",VLOOKUP(E80,'Ranking Männer'!E:G,3,0),VLOOKUP(E80,'Ranking Männer'!I:K,3,0)))</f>
        <v>Baden 13</v>
      </c>
      <c r="H80" s="38"/>
      <c r="I80" s="39"/>
      <c r="J80" s="38"/>
      <c r="K80" s="38"/>
      <c r="L80" s="38"/>
      <c r="M80" s="38"/>
      <c r="N80" s="38"/>
    </row>
    <row r="81" spans="2:14" x14ac:dyDescent="0.25">
      <c r="B81" s="26">
        <f t="shared" si="18"/>
        <v>3</v>
      </c>
      <c r="C81" s="28" t="str">
        <f t="shared" si="19"/>
        <v>Verbandsliga BW</v>
      </c>
      <c r="D81" s="28" t="str">
        <f t="shared" si="20"/>
        <v>Fixplätze über Quote</v>
      </c>
      <c r="E81" s="38" t="s">
        <v>900</v>
      </c>
      <c r="F81" s="39" t="str">
        <f t="shared" si="17"/>
        <v>14</v>
      </c>
      <c r="G81" s="38" t="str">
        <f>IF(LEFT(E81,1)="B",VLOOKUP(E81,'Ranking Männer'!A:C,3,0),IF(LEFT(E81,1)="S",VLOOKUP(E81,'Ranking Männer'!E:G,3,0),VLOOKUP(E81,'Ranking Männer'!I:K,3,0)))</f>
        <v>Baden 14</v>
      </c>
      <c r="H81" s="38"/>
      <c r="I81" s="39"/>
      <c r="J81" s="38"/>
      <c r="K81" s="38"/>
      <c r="L81" s="38"/>
      <c r="M81" s="38"/>
      <c r="N81" s="38"/>
    </row>
    <row r="82" spans="2:14" x14ac:dyDescent="0.25">
      <c r="B82" s="26">
        <f t="shared" si="18"/>
        <v>3</v>
      </c>
      <c r="C82" s="28" t="str">
        <f t="shared" si="19"/>
        <v>Verbandsliga BW</v>
      </c>
      <c r="D82" s="28" t="str">
        <f t="shared" si="20"/>
        <v>Fixplätze über Quote</v>
      </c>
      <c r="E82" s="38" t="s">
        <v>901</v>
      </c>
      <c r="F82" s="39" t="str">
        <f t="shared" si="17"/>
        <v>15</v>
      </c>
      <c r="G82" s="38" t="str">
        <f>IF(LEFT(E82,1)="B",VLOOKUP(E82,'Ranking Männer'!A:C,3,0),IF(LEFT(E82,1)="S",VLOOKUP(E82,'Ranking Männer'!E:G,3,0),VLOOKUP(E82,'Ranking Männer'!I:K,3,0)))</f>
        <v>Baden 15</v>
      </c>
      <c r="H82" s="38"/>
      <c r="I82" s="39"/>
      <c r="J82" s="38"/>
      <c r="K82" s="38"/>
      <c r="L82" s="38"/>
      <c r="M82" s="38"/>
      <c r="N82" s="38"/>
    </row>
    <row r="83" spans="2:14" x14ac:dyDescent="0.25">
      <c r="B83" s="26">
        <f t="shared" si="18"/>
        <v>3</v>
      </c>
      <c r="C83" s="28" t="str">
        <f t="shared" si="19"/>
        <v>Verbandsliga BW</v>
      </c>
      <c r="D83" s="28" t="str">
        <f t="shared" si="20"/>
        <v>Fixplätze über Quote</v>
      </c>
      <c r="E83" s="38" t="s">
        <v>902</v>
      </c>
      <c r="F83" s="39" t="str">
        <f t="shared" si="17"/>
        <v>16</v>
      </c>
      <c r="G83" s="38" t="str">
        <f>IF(LEFT(E83,1)="B",VLOOKUP(E83,'Ranking Männer'!A:C,3,0),IF(LEFT(E83,1)="S",VLOOKUP(E83,'Ranking Männer'!E:G,3,0),VLOOKUP(E83,'Ranking Männer'!I:K,3,0)))</f>
        <v>Baden 16</v>
      </c>
      <c r="H83" s="38"/>
      <c r="I83" s="39"/>
      <c r="J83" s="38"/>
      <c r="K83" s="38"/>
      <c r="L83" s="38"/>
      <c r="M83" s="38"/>
      <c r="N83" s="38"/>
    </row>
    <row r="84" spans="2:14" x14ac:dyDescent="0.25">
      <c r="B84" s="26">
        <f t="shared" si="18"/>
        <v>3</v>
      </c>
      <c r="C84" s="28" t="str">
        <f t="shared" si="19"/>
        <v>Verbandsliga BW</v>
      </c>
      <c r="D84" s="28" t="str">
        <f t="shared" si="20"/>
        <v>Fixplätze über Quote</v>
      </c>
      <c r="E84" s="38" t="s">
        <v>1056</v>
      </c>
      <c r="F84" s="39" t="str">
        <f t="shared" si="17"/>
        <v>8</v>
      </c>
      <c r="G84" s="38" t="str">
        <f>IF(LEFT(E84,1)="B",VLOOKUP(E84,'Ranking Männer'!A:C,3,0),IF(LEFT(E84,1)="S",VLOOKUP(E84,'Ranking Männer'!E:G,3,0),VLOOKUP(E84,'Ranking Männer'!I:K,3,0)))</f>
        <v>Südbaden 8</v>
      </c>
      <c r="H84" s="38"/>
      <c r="I84" s="39"/>
      <c r="J84" s="38"/>
      <c r="K84" s="38"/>
      <c r="L84" s="38"/>
      <c r="M84" s="38"/>
      <c r="N84" s="38"/>
    </row>
    <row r="85" spans="2:14" x14ac:dyDescent="0.25">
      <c r="B85" s="26">
        <f t="shared" si="18"/>
        <v>3</v>
      </c>
      <c r="C85" s="28" t="str">
        <f t="shared" si="19"/>
        <v>Verbandsliga BW</v>
      </c>
      <c r="D85" s="28" t="str">
        <f t="shared" si="20"/>
        <v>Fixplätze über Quote</v>
      </c>
      <c r="E85" s="38" t="s">
        <v>1057</v>
      </c>
      <c r="F85" s="39" t="str">
        <f t="shared" si="17"/>
        <v>9</v>
      </c>
      <c r="G85" s="38" t="str">
        <f>IF(LEFT(E85,1)="B",VLOOKUP(E85,'Ranking Männer'!A:C,3,0),IF(LEFT(E85,1)="S",VLOOKUP(E85,'Ranking Männer'!E:G,3,0),VLOOKUP(E85,'Ranking Männer'!I:K,3,0)))</f>
        <v>Südbaden 9</v>
      </c>
      <c r="H85" s="38"/>
      <c r="I85" s="39"/>
      <c r="J85" s="38"/>
      <c r="K85" s="38"/>
      <c r="L85" s="38"/>
      <c r="M85" s="38"/>
      <c r="N85" s="38"/>
    </row>
    <row r="86" spans="2:14" x14ac:dyDescent="0.25">
      <c r="B86" s="26">
        <f t="shared" si="18"/>
        <v>3</v>
      </c>
      <c r="C86" s="28" t="str">
        <f t="shared" si="19"/>
        <v>Verbandsliga BW</v>
      </c>
      <c r="D86" s="28" t="str">
        <f t="shared" si="20"/>
        <v>Fixplätze über Quote</v>
      </c>
      <c r="E86" s="38" t="s">
        <v>1058</v>
      </c>
      <c r="F86" s="39" t="str">
        <f t="shared" si="17"/>
        <v>10</v>
      </c>
      <c r="G86" s="38" t="str">
        <f>IF(LEFT(E86,1)="B",VLOOKUP(E86,'Ranking Männer'!A:C,3,0),IF(LEFT(E86,1)="S",VLOOKUP(E86,'Ranking Männer'!E:G,3,0),VLOOKUP(E86,'Ranking Männer'!I:K,3,0)))</f>
        <v>Südbaden 10</v>
      </c>
      <c r="H86" s="38"/>
      <c r="I86" s="39"/>
      <c r="J86" s="38"/>
      <c r="K86" s="38"/>
      <c r="L86" s="38"/>
      <c r="M86" s="38"/>
      <c r="N86" s="38"/>
    </row>
    <row r="87" spans="2:14" x14ac:dyDescent="0.25">
      <c r="B87" s="26">
        <f t="shared" si="18"/>
        <v>3</v>
      </c>
      <c r="C87" s="28" t="str">
        <f t="shared" si="19"/>
        <v>Verbandsliga BW</v>
      </c>
      <c r="D87" s="28" t="str">
        <f t="shared" si="20"/>
        <v>Fixplätze über Quote</v>
      </c>
      <c r="E87" s="38" t="s">
        <v>1059</v>
      </c>
      <c r="F87" s="39" t="str">
        <f t="shared" si="17"/>
        <v>11</v>
      </c>
      <c r="G87" s="38" t="str">
        <f>IF(LEFT(E87,1)="B",VLOOKUP(E87,'Ranking Männer'!A:C,3,0),IF(LEFT(E87,1)="S",VLOOKUP(E87,'Ranking Männer'!E:G,3,0),VLOOKUP(E87,'Ranking Männer'!I:K,3,0)))</f>
        <v>Südbaden 11</v>
      </c>
      <c r="H87" s="38"/>
      <c r="I87" s="39"/>
      <c r="J87" s="38"/>
      <c r="K87" s="38"/>
      <c r="L87" s="38"/>
      <c r="M87" s="38"/>
      <c r="N87" s="38"/>
    </row>
    <row r="88" spans="2:14" x14ac:dyDescent="0.25">
      <c r="B88" s="26">
        <f t="shared" si="18"/>
        <v>3</v>
      </c>
      <c r="C88" s="28" t="str">
        <f t="shared" si="19"/>
        <v>Verbandsliga BW</v>
      </c>
      <c r="D88" s="28" t="str">
        <f t="shared" si="20"/>
        <v>Fixplätze über Quote</v>
      </c>
      <c r="E88" s="38" t="s">
        <v>1060</v>
      </c>
      <c r="F88" s="39" t="str">
        <f t="shared" si="17"/>
        <v>12</v>
      </c>
      <c r="G88" s="38" t="str">
        <f>IF(LEFT(E88,1)="B",VLOOKUP(E88,'Ranking Männer'!A:C,3,0),IF(LEFT(E88,1)="S",VLOOKUP(E88,'Ranking Männer'!E:G,3,0),VLOOKUP(E88,'Ranking Männer'!I:K,3,0)))</f>
        <v>Südbaden 12</v>
      </c>
      <c r="H88" s="38"/>
      <c r="I88" s="39"/>
      <c r="J88" s="38"/>
      <c r="K88" s="38"/>
      <c r="L88" s="38"/>
      <c r="M88" s="38"/>
      <c r="N88" s="38"/>
    </row>
    <row r="89" spans="2:14" x14ac:dyDescent="0.25">
      <c r="B89" s="26">
        <f t="shared" si="18"/>
        <v>3</v>
      </c>
      <c r="C89" s="28" t="str">
        <f t="shared" si="19"/>
        <v>Verbandsliga BW</v>
      </c>
      <c r="D89" s="28" t="str">
        <f t="shared" si="20"/>
        <v>Fixplätze über Quote</v>
      </c>
      <c r="E89" s="38" t="s">
        <v>1061</v>
      </c>
      <c r="F89" s="39" t="str">
        <f t="shared" si="17"/>
        <v>13</v>
      </c>
      <c r="G89" s="38" t="str">
        <f>IF(LEFT(E89,1)="B",VLOOKUP(E89,'Ranking Männer'!A:C,3,0),IF(LEFT(E89,1)="S",VLOOKUP(E89,'Ranking Männer'!E:G,3,0),VLOOKUP(E89,'Ranking Männer'!I:K,3,0)))</f>
        <v>Südbaden 13</v>
      </c>
      <c r="H89" s="38"/>
      <c r="I89" s="39"/>
      <c r="J89" s="38"/>
      <c r="K89" s="38"/>
      <c r="L89" s="38"/>
      <c r="M89" s="38"/>
      <c r="N89" s="38"/>
    </row>
    <row r="90" spans="2:14" x14ac:dyDescent="0.25">
      <c r="B90" s="26">
        <f t="shared" si="18"/>
        <v>3</v>
      </c>
      <c r="C90" s="28" t="str">
        <f t="shared" si="19"/>
        <v>Verbandsliga BW</v>
      </c>
      <c r="D90" s="28" t="str">
        <f t="shared" si="20"/>
        <v>Fixplätze über Quote</v>
      </c>
      <c r="E90" s="38" t="s">
        <v>1062</v>
      </c>
      <c r="F90" s="39" t="str">
        <f t="shared" si="17"/>
        <v>14</v>
      </c>
      <c r="G90" s="38" t="str">
        <f>IF(LEFT(E90,1)="B",VLOOKUP(E90,'Ranking Männer'!A:C,3,0),IF(LEFT(E90,1)="S",VLOOKUP(E90,'Ranking Männer'!E:G,3,0),VLOOKUP(E90,'Ranking Männer'!I:K,3,0)))</f>
        <v>Südbaden 14</v>
      </c>
      <c r="H90" s="38"/>
      <c r="I90" s="39"/>
      <c r="J90" s="38"/>
      <c r="K90" s="38"/>
      <c r="L90" s="38"/>
      <c r="M90" s="38"/>
      <c r="N90" s="38"/>
    </row>
    <row r="91" spans="2:14" x14ac:dyDescent="0.25">
      <c r="B91" s="26">
        <f t="shared" si="18"/>
        <v>3</v>
      </c>
      <c r="C91" s="28" t="str">
        <f t="shared" si="19"/>
        <v>Verbandsliga BW</v>
      </c>
      <c r="D91" s="28" t="str">
        <f t="shared" si="20"/>
        <v>Fixplätze über Quote</v>
      </c>
      <c r="E91" s="38" t="s">
        <v>1063</v>
      </c>
      <c r="F91" s="39" t="str">
        <f t="shared" si="17"/>
        <v>15</v>
      </c>
      <c r="G91" s="38" t="str">
        <f>IF(LEFT(E91,1)="B",VLOOKUP(E91,'Ranking Männer'!A:C,3,0),IF(LEFT(E91,1)="S",VLOOKUP(E91,'Ranking Männer'!E:G,3,0),VLOOKUP(E91,'Ranking Männer'!I:K,3,0)))</f>
        <v>Südbaden 15</v>
      </c>
      <c r="H91" s="38"/>
      <c r="I91" s="39"/>
      <c r="J91" s="38"/>
      <c r="K91" s="38"/>
      <c r="L91" s="38"/>
      <c r="M91" s="38"/>
      <c r="N91" s="38"/>
    </row>
    <row r="92" spans="2:14" x14ac:dyDescent="0.25">
      <c r="B92" s="26">
        <f t="shared" si="18"/>
        <v>3</v>
      </c>
      <c r="C92" s="28" t="str">
        <f t="shared" si="19"/>
        <v>Verbandsliga BW</v>
      </c>
      <c r="D92" s="28" t="str">
        <f t="shared" si="20"/>
        <v>Fixplätze über Quote</v>
      </c>
      <c r="E92" s="38" t="s">
        <v>1064</v>
      </c>
      <c r="F92" s="39" t="str">
        <f t="shared" si="17"/>
        <v>16</v>
      </c>
      <c r="G92" s="38" t="str">
        <f>IF(LEFT(E92,1)="B",VLOOKUP(E92,'Ranking Männer'!A:C,3,0),IF(LEFT(E92,1)="S",VLOOKUP(E92,'Ranking Männer'!E:G,3,0),VLOOKUP(E92,'Ranking Männer'!I:K,3,0)))</f>
        <v>Südbaden 16</v>
      </c>
      <c r="H92" s="38"/>
      <c r="I92" s="39"/>
      <c r="J92" s="38"/>
      <c r="K92" s="38"/>
      <c r="L92" s="38"/>
      <c r="M92" s="38"/>
      <c r="N92" s="38"/>
    </row>
    <row r="93" spans="2:14" x14ac:dyDescent="0.25">
      <c r="B93" s="26">
        <f t="shared" si="18"/>
        <v>3</v>
      </c>
      <c r="C93" s="28" t="str">
        <f t="shared" si="19"/>
        <v>Verbandsliga BW</v>
      </c>
      <c r="D93" s="28" t="str">
        <f t="shared" si="20"/>
        <v>Fixplätze über Quote</v>
      </c>
      <c r="E93" s="38" t="s">
        <v>1214</v>
      </c>
      <c r="F93" s="39" t="str">
        <f t="shared" si="17"/>
        <v>19</v>
      </c>
      <c r="G93" s="38" t="str">
        <f>IF(LEFT(E93,1)="B",VLOOKUP(E93,'Ranking Männer'!A:C,3,0),IF(LEFT(E93,1)="S",VLOOKUP(E93,'Ranking Männer'!E:G,3,0),VLOOKUP(E93,'Ranking Männer'!I:K,3,0)))</f>
        <v>Württemberg 19</v>
      </c>
      <c r="H93" s="38"/>
      <c r="I93" s="39"/>
      <c r="J93" s="38"/>
      <c r="K93" s="38"/>
      <c r="L93" s="38"/>
      <c r="M93" s="38"/>
      <c r="N93" s="38"/>
    </row>
    <row r="94" spans="2:14" x14ac:dyDescent="0.25">
      <c r="B94" s="26">
        <f t="shared" si="18"/>
        <v>3</v>
      </c>
      <c r="C94" s="28" t="str">
        <f t="shared" si="19"/>
        <v>Verbandsliga BW</v>
      </c>
      <c r="D94" s="28" t="str">
        <f t="shared" si="20"/>
        <v>Fixplätze über Quote</v>
      </c>
      <c r="E94" s="38" t="s">
        <v>1215</v>
      </c>
      <c r="F94" s="39" t="str">
        <f t="shared" si="17"/>
        <v>20</v>
      </c>
      <c r="G94" s="38" t="str">
        <f>IF(LEFT(E94,1)="B",VLOOKUP(E94,'Ranking Männer'!A:C,3,0),IF(LEFT(E94,1)="S",VLOOKUP(E94,'Ranking Männer'!E:G,3,0),VLOOKUP(E94,'Ranking Männer'!I:K,3,0)))</f>
        <v>Württemberg 20</v>
      </c>
      <c r="H94" s="38"/>
      <c r="I94" s="39"/>
      <c r="J94" s="38"/>
      <c r="K94" s="38"/>
      <c r="L94" s="38"/>
      <c r="M94" s="38"/>
      <c r="N94" s="38"/>
    </row>
    <row r="95" spans="2:14" x14ac:dyDescent="0.25">
      <c r="B95" s="26">
        <f t="shared" si="18"/>
        <v>3</v>
      </c>
      <c r="C95" s="28" t="str">
        <f t="shared" si="19"/>
        <v>Verbandsliga BW</v>
      </c>
      <c r="D95" s="28" t="str">
        <f t="shared" si="20"/>
        <v>Fixplätze über Quote</v>
      </c>
      <c r="E95" s="38" t="s">
        <v>1216</v>
      </c>
      <c r="F95" s="39" t="str">
        <f t="shared" si="17"/>
        <v>21</v>
      </c>
      <c r="G95" s="38" t="str">
        <f>IF(LEFT(E95,1)="B",VLOOKUP(E95,'Ranking Männer'!A:C,3,0),IF(LEFT(E95,1)="S",VLOOKUP(E95,'Ranking Männer'!E:G,3,0),VLOOKUP(E95,'Ranking Männer'!I:K,3,0)))</f>
        <v>Württemberg 21</v>
      </c>
      <c r="H95" s="38"/>
      <c r="I95" s="39"/>
      <c r="J95" s="38"/>
      <c r="K95" s="38"/>
      <c r="L95" s="38"/>
      <c r="M95" s="38"/>
      <c r="N95" s="38"/>
    </row>
    <row r="96" spans="2:14" x14ac:dyDescent="0.25">
      <c r="B96" s="26">
        <f t="shared" si="18"/>
        <v>3</v>
      </c>
      <c r="C96" s="28" t="str">
        <f t="shared" si="19"/>
        <v>Verbandsliga BW</v>
      </c>
      <c r="D96" s="28" t="str">
        <f t="shared" si="20"/>
        <v>Fixplätze über Quote</v>
      </c>
      <c r="E96" s="38" t="s">
        <v>1217</v>
      </c>
      <c r="F96" s="39" t="str">
        <f t="shared" si="17"/>
        <v>22</v>
      </c>
      <c r="G96" s="38" t="str">
        <f>IF(LEFT(E96,1)="B",VLOOKUP(E96,'Ranking Männer'!A:C,3,0),IF(LEFT(E96,1)="S",VLOOKUP(E96,'Ranking Männer'!E:G,3,0),VLOOKUP(E96,'Ranking Männer'!I:K,3,0)))</f>
        <v>Württemberg 22</v>
      </c>
      <c r="H96" s="38"/>
      <c r="I96" s="39"/>
      <c r="J96" s="38"/>
      <c r="K96" s="38"/>
      <c r="L96" s="38"/>
      <c r="M96" s="38"/>
      <c r="N96" s="38"/>
    </row>
    <row r="97" spans="2:14" x14ac:dyDescent="0.25">
      <c r="B97" s="26">
        <f t="shared" si="18"/>
        <v>3</v>
      </c>
      <c r="C97" s="28" t="str">
        <f t="shared" si="19"/>
        <v>Verbandsliga BW</v>
      </c>
      <c r="D97" s="28" t="str">
        <f t="shared" si="20"/>
        <v>Fixplätze über Quote</v>
      </c>
      <c r="E97" s="38" t="s">
        <v>1218</v>
      </c>
      <c r="F97" s="39" t="str">
        <f t="shared" si="17"/>
        <v>23</v>
      </c>
      <c r="G97" s="38" t="str">
        <f>IF(LEFT(E97,1)="B",VLOOKUP(E97,'Ranking Männer'!A:C,3,0),IF(LEFT(E97,1)="S",VLOOKUP(E97,'Ranking Männer'!E:G,3,0),VLOOKUP(E97,'Ranking Männer'!I:K,3,0)))</f>
        <v>Württemberg 23</v>
      </c>
      <c r="H97" s="38"/>
      <c r="I97" s="39"/>
      <c r="J97" s="38"/>
      <c r="K97" s="38"/>
      <c r="L97" s="38"/>
      <c r="M97" s="38"/>
      <c r="N97" s="38"/>
    </row>
    <row r="98" spans="2:14" x14ac:dyDescent="0.25">
      <c r="B98" s="26">
        <f t="shared" si="18"/>
        <v>3</v>
      </c>
      <c r="C98" s="28" t="str">
        <f t="shared" si="19"/>
        <v>Verbandsliga BW</v>
      </c>
      <c r="D98" s="28" t="str">
        <f t="shared" si="20"/>
        <v>Fixplätze über Quote</v>
      </c>
      <c r="E98" s="38" t="s">
        <v>1219</v>
      </c>
      <c r="F98" s="39" t="str">
        <f t="shared" si="17"/>
        <v>24</v>
      </c>
      <c r="G98" s="38" t="str">
        <f>IF(LEFT(E98,1)="B",VLOOKUP(E98,'Ranking Männer'!A:C,3,0),IF(LEFT(E98,1)="S",VLOOKUP(E98,'Ranking Männer'!E:G,3,0),VLOOKUP(E98,'Ranking Männer'!I:K,3,0)))</f>
        <v>Württemberg 24</v>
      </c>
      <c r="H98" s="38"/>
      <c r="I98" s="39"/>
      <c r="J98" s="38"/>
      <c r="K98" s="38"/>
      <c r="L98" s="38"/>
      <c r="M98" s="38"/>
      <c r="N98" s="38"/>
    </row>
    <row r="99" spans="2:14" x14ac:dyDescent="0.25">
      <c r="B99" s="26">
        <f t="shared" si="18"/>
        <v>3</v>
      </c>
      <c r="C99" s="28" t="str">
        <f t="shared" si="19"/>
        <v>Verbandsliga BW</v>
      </c>
      <c r="D99" s="28" t="str">
        <f t="shared" si="20"/>
        <v>Fixplätze über Quote</v>
      </c>
      <c r="E99" s="38" t="s">
        <v>1220</v>
      </c>
      <c r="F99" s="39" t="str">
        <f t="shared" si="17"/>
        <v>25</v>
      </c>
      <c r="G99" s="38" t="str">
        <f>IF(LEFT(E99,1)="B",VLOOKUP(E99,'Ranking Männer'!A:C,3,0),IF(LEFT(E99,1)="S",VLOOKUP(E99,'Ranking Männer'!E:G,3,0),VLOOKUP(E99,'Ranking Männer'!I:K,3,0)))</f>
        <v>Württemberg 25</v>
      </c>
      <c r="H99" s="38"/>
      <c r="I99" s="39"/>
      <c r="J99" s="38"/>
      <c r="K99" s="38"/>
      <c r="L99" s="38"/>
      <c r="M99" s="38"/>
      <c r="N99" s="38"/>
    </row>
    <row r="100" spans="2:14" x14ac:dyDescent="0.25">
      <c r="B100" s="26">
        <f t="shared" si="18"/>
        <v>3</v>
      </c>
      <c r="C100" s="28" t="str">
        <f t="shared" si="19"/>
        <v>Verbandsliga BW</v>
      </c>
      <c r="D100" s="28" t="str">
        <f t="shared" si="20"/>
        <v>Fixplätze über Quote</v>
      </c>
      <c r="E100" s="38" t="s">
        <v>1221</v>
      </c>
      <c r="F100" s="39" t="str">
        <f t="shared" si="17"/>
        <v>26</v>
      </c>
      <c r="G100" s="38" t="str">
        <f>IF(LEFT(E100,1)="B",VLOOKUP(E100,'Ranking Männer'!A:C,3,0),IF(LEFT(E100,1)="S",VLOOKUP(E100,'Ranking Männer'!E:G,3,0),VLOOKUP(E100,'Ranking Männer'!I:K,3,0)))</f>
        <v>Württemberg 26</v>
      </c>
      <c r="H100" s="38"/>
      <c r="I100" s="39"/>
      <c r="J100" s="38"/>
      <c r="K100" s="38"/>
      <c r="L100" s="38"/>
      <c r="M100" s="38"/>
      <c r="N100" s="38"/>
    </row>
    <row r="101" spans="2:14" x14ac:dyDescent="0.25">
      <c r="B101" s="26">
        <f t="shared" si="18"/>
        <v>3</v>
      </c>
      <c r="C101" s="28" t="str">
        <f t="shared" si="19"/>
        <v>Verbandsliga BW</v>
      </c>
      <c r="D101" s="28" t="str">
        <f t="shared" si="20"/>
        <v>Fixplätze über Quote</v>
      </c>
      <c r="E101" s="38" t="s">
        <v>1222</v>
      </c>
      <c r="F101" s="39" t="str">
        <f t="shared" si="17"/>
        <v>27</v>
      </c>
      <c r="G101" s="38" t="str">
        <f>IF(LEFT(E101,1)="B",VLOOKUP(E101,'Ranking Männer'!A:C,3,0),IF(LEFT(E101,1)="S",VLOOKUP(E101,'Ranking Männer'!E:G,3,0),VLOOKUP(E101,'Ranking Männer'!I:K,3,0)))</f>
        <v>Württemberg 27</v>
      </c>
      <c r="H101" s="38"/>
      <c r="I101" s="39"/>
      <c r="J101" s="38"/>
      <c r="K101" s="38"/>
      <c r="L101" s="38"/>
      <c r="M101" s="38"/>
      <c r="N101" s="38"/>
    </row>
    <row r="102" spans="2:14" x14ac:dyDescent="0.25">
      <c r="B102" s="26">
        <f t="shared" si="18"/>
        <v>3</v>
      </c>
      <c r="C102" s="28" t="str">
        <f t="shared" si="19"/>
        <v>Verbandsliga BW</v>
      </c>
      <c r="D102" s="28" t="str">
        <f t="shared" si="20"/>
        <v>Fixplätze über Quote</v>
      </c>
      <c r="E102" s="38" t="s">
        <v>1223</v>
      </c>
      <c r="F102" s="39" t="str">
        <f t="shared" si="17"/>
        <v>28</v>
      </c>
      <c r="G102" s="38" t="str">
        <f>IF(LEFT(E102,1)="B",VLOOKUP(E102,'Ranking Männer'!A:C,3,0),IF(LEFT(E102,1)="S",VLOOKUP(E102,'Ranking Männer'!E:G,3,0),VLOOKUP(E102,'Ranking Männer'!I:K,3,0)))</f>
        <v>Württemberg 28</v>
      </c>
      <c r="H102" s="38"/>
      <c r="I102" s="39"/>
      <c r="J102" s="38"/>
      <c r="K102" s="38"/>
      <c r="L102" s="38"/>
      <c r="M102" s="38"/>
      <c r="N102" s="38"/>
    </row>
    <row r="103" spans="2:14" x14ac:dyDescent="0.25">
      <c r="B103" s="26">
        <f t="shared" si="18"/>
        <v>3</v>
      </c>
      <c r="C103" s="28" t="str">
        <f t="shared" si="19"/>
        <v>Verbandsliga BW</v>
      </c>
      <c r="D103" s="28" t="str">
        <f t="shared" si="20"/>
        <v>Fixplätze über Quote</v>
      </c>
      <c r="E103" s="38" t="s">
        <v>1224</v>
      </c>
      <c r="F103" s="39" t="str">
        <f t="shared" si="17"/>
        <v>29</v>
      </c>
      <c r="G103" s="38" t="str">
        <f>IF(LEFT(E103,1)="B",VLOOKUP(E103,'Ranking Männer'!A:C,3,0),IF(LEFT(E103,1)="S",VLOOKUP(E103,'Ranking Männer'!E:G,3,0),VLOOKUP(E103,'Ranking Männer'!I:K,3,0)))</f>
        <v>Württemberg 29</v>
      </c>
      <c r="H103" s="38"/>
      <c r="I103" s="39"/>
      <c r="J103" s="38"/>
      <c r="K103" s="38"/>
      <c r="L103" s="38"/>
      <c r="M103" s="38"/>
      <c r="N103" s="38"/>
    </row>
    <row r="104" spans="2:14" x14ac:dyDescent="0.25">
      <c r="B104" s="26">
        <f t="shared" si="18"/>
        <v>3</v>
      </c>
      <c r="C104" s="28" t="str">
        <f t="shared" si="19"/>
        <v>Verbandsliga BW</v>
      </c>
      <c r="D104" s="28" t="str">
        <f t="shared" si="20"/>
        <v>Fixplätze über Quote</v>
      </c>
      <c r="E104" s="38" t="s">
        <v>1225</v>
      </c>
      <c r="F104" s="39" t="str">
        <f t="shared" si="17"/>
        <v>30</v>
      </c>
      <c r="G104" s="38" t="str">
        <f>IF(LEFT(E104,1)="B",VLOOKUP(E104,'Ranking Männer'!A:C,3,0),IF(LEFT(E104,1)="S",VLOOKUP(E104,'Ranking Männer'!E:G,3,0),VLOOKUP(E104,'Ranking Männer'!I:K,3,0)))</f>
        <v>Württemberg 30</v>
      </c>
      <c r="H104" s="38"/>
      <c r="I104" s="39"/>
      <c r="J104" s="38"/>
      <c r="K104" s="38"/>
      <c r="L104" s="38"/>
      <c r="M104" s="38"/>
      <c r="N104" s="38"/>
    </row>
    <row r="105" spans="2:14" x14ac:dyDescent="0.25">
      <c r="B105" s="26">
        <f t="shared" si="18"/>
        <v>3</v>
      </c>
      <c r="C105" s="28" t="str">
        <f t="shared" si="19"/>
        <v>Verbandsliga BW</v>
      </c>
      <c r="D105" s="28" t="str">
        <f t="shared" si="20"/>
        <v>Fixplätze über Quote</v>
      </c>
      <c r="E105" s="38" t="s">
        <v>1226</v>
      </c>
      <c r="F105" s="39" t="str">
        <f t="shared" si="17"/>
        <v>31</v>
      </c>
      <c r="G105" s="38" t="str">
        <f>IF(LEFT(E105,1)="B",VLOOKUP(E105,'Ranking Männer'!A:C,3,0),IF(LEFT(E105,1)="S",VLOOKUP(E105,'Ranking Männer'!E:G,3,0),VLOOKUP(E105,'Ranking Männer'!I:K,3,0)))</f>
        <v>Württemberg 31</v>
      </c>
      <c r="H105" s="38"/>
      <c r="I105" s="39"/>
      <c r="J105" s="38"/>
      <c r="K105" s="38"/>
      <c r="L105" s="38"/>
      <c r="M105" s="38"/>
      <c r="N105" s="38"/>
    </row>
    <row r="106" spans="2:14" x14ac:dyDescent="0.25">
      <c r="B106" s="26">
        <f t="shared" si="18"/>
        <v>3</v>
      </c>
      <c r="C106" s="28" t="str">
        <f t="shared" si="19"/>
        <v>Verbandsliga BW</v>
      </c>
      <c r="D106" s="28" t="str">
        <f t="shared" si="20"/>
        <v>Fixplätze über Quote</v>
      </c>
      <c r="E106" s="38" t="s">
        <v>1227</v>
      </c>
      <c r="F106" s="39" t="str">
        <f t="shared" si="17"/>
        <v>32</v>
      </c>
      <c r="G106" s="38" t="str">
        <f>IF(LEFT(E106,1)="B",VLOOKUP(E106,'Ranking Männer'!A:C,3,0),IF(LEFT(E106,1)="S",VLOOKUP(E106,'Ranking Männer'!E:G,3,0),VLOOKUP(E106,'Ranking Männer'!I:K,3,0)))</f>
        <v>Württemberg 32</v>
      </c>
      <c r="H106" s="38"/>
      <c r="I106" s="39"/>
      <c r="J106" s="38"/>
      <c r="K106" s="38"/>
      <c r="L106" s="38"/>
      <c r="M106" s="38"/>
      <c r="N106" s="38"/>
    </row>
    <row r="107" spans="2:14" x14ac:dyDescent="0.25">
      <c r="B107" s="26">
        <f t="shared" si="18"/>
        <v>3</v>
      </c>
      <c r="C107" s="28" t="str">
        <f t="shared" si="19"/>
        <v>Verbandsliga BW</v>
      </c>
      <c r="D107" s="28" t="str">
        <f t="shared" si="20"/>
        <v>Fixplätze über Quote</v>
      </c>
      <c r="E107" s="38" t="s">
        <v>1228</v>
      </c>
      <c r="F107" s="39" t="str">
        <f t="shared" si="17"/>
        <v>33</v>
      </c>
      <c r="G107" s="38" t="str">
        <f>IF(LEFT(E107,1)="B",VLOOKUP(E107,'Ranking Männer'!A:C,3,0),IF(LEFT(E107,1)="S",VLOOKUP(E107,'Ranking Männer'!E:G,3,0),VLOOKUP(E107,'Ranking Männer'!I:K,3,0)))</f>
        <v>Württemberg 33</v>
      </c>
      <c r="H107" s="38"/>
      <c r="I107" s="39"/>
      <c r="J107" s="38"/>
      <c r="K107" s="38"/>
      <c r="L107" s="38"/>
      <c r="M107" s="38"/>
      <c r="N107" s="38"/>
    </row>
    <row r="108" spans="2:14" x14ac:dyDescent="0.25">
      <c r="B108" s="26">
        <f t="shared" si="18"/>
        <v>3</v>
      </c>
      <c r="C108" s="28" t="str">
        <f t="shared" si="19"/>
        <v>Verbandsliga BW</v>
      </c>
      <c r="D108" s="28" t="str">
        <f t="shared" si="20"/>
        <v>Fixplätze über Quote</v>
      </c>
      <c r="E108" s="38" t="s">
        <v>1229</v>
      </c>
      <c r="F108" s="39" t="str">
        <f t="shared" si="17"/>
        <v>34</v>
      </c>
      <c r="G108" s="38" t="str">
        <f>IF(LEFT(E108,1)="B",VLOOKUP(E108,'Ranking Männer'!A:C,3,0),IF(LEFT(E108,1)="S",VLOOKUP(E108,'Ranking Männer'!E:G,3,0),VLOOKUP(E108,'Ranking Männer'!I:K,3,0)))</f>
        <v>Württemberg 34</v>
      </c>
      <c r="H108" s="38"/>
      <c r="I108" s="39"/>
      <c r="J108" s="38"/>
      <c r="K108" s="38"/>
      <c r="L108" s="38"/>
      <c r="M108" s="38"/>
      <c r="N108" s="38"/>
    </row>
    <row r="109" spans="2:14" x14ac:dyDescent="0.25">
      <c r="B109" s="26">
        <f t="shared" si="18"/>
        <v>3</v>
      </c>
      <c r="C109" s="28" t="str">
        <f t="shared" si="19"/>
        <v>Verbandsliga BW</v>
      </c>
      <c r="D109" s="28" t="str">
        <f t="shared" si="20"/>
        <v>Fixplätze über Quote</v>
      </c>
      <c r="E109" s="38" t="s">
        <v>1230</v>
      </c>
      <c r="F109" s="39" t="str">
        <f t="shared" si="17"/>
        <v>35</v>
      </c>
      <c r="G109" s="38" t="str">
        <f>IF(LEFT(E109,1)="B",VLOOKUP(E109,'Ranking Männer'!A:C,3,0),IF(LEFT(E109,1)="S",VLOOKUP(E109,'Ranking Männer'!E:G,3,0),VLOOKUP(E109,'Ranking Männer'!I:K,3,0)))</f>
        <v>Württemberg 35</v>
      </c>
      <c r="H109" s="38"/>
      <c r="I109" s="39"/>
      <c r="J109" s="38"/>
      <c r="K109" s="38"/>
      <c r="L109" s="38"/>
      <c r="M109" s="38"/>
      <c r="N109" s="38"/>
    </row>
    <row r="110" spans="2:14" x14ac:dyDescent="0.25">
      <c r="B110" s="26">
        <f t="shared" si="18"/>
        <v>3</v>
      </c>
      <c r="C110" s="28" t="str">
        <f t="shared" si="19"/>
        <v>Verbandsliga BW</v>
      </c>
      <c r="D110" s="28" t="str">
        <f t="shared" si="20"/>
        <v>Fixplätze über Quote</v>
      </c>
      <c r="E110" s="38" t="s">
        <v>1231</v>
      </c>
      <c r="F110" s="39" t="str">
        <f t="shared" si="17"/>
        <v>36</v>
      </c>
      <c r="G110" s="38" t="str">
        <f>IF(LEFT(E110,1)="B",VLOOKUP(E110,'Ranking Männer'!A:C,3,0),IF(LEFT(E110,1)="S",VLOOKUP(E110,'Ranking Männer'!E:G,3,0),VLOOKUP(E110,'Ranking Männer'!I:K,3,0)))</f>
        <v>Württemberg 36</v>
      </c>
      <c r="H110" s="38"/>
      <c r="I110" s="39"/>
      <c r="J110" s="38"/>
      <c r="K110" s="38"/>
      <c r="L110" s="38"/>
      <c r="M110" s="38"/>
      <c r="N110" s="38"/>
    </row>
    <row r="111" spans="2:14" x14ac:dyDescent="0.25">
      <c r="B111" s="26">
        <f t="shared" si="18"/>
        <v>3</v>
      </c>
      <c r="C111" s="28" t="str">
        <f t="shared" si="19"/>
        <v>Verbandsliga BW</v>
      </c>
      <c r="D111" s="28" t="str">
        <f t="shared" si="20"/>
        <v>Fixplätze über Quote</v>
      </c>
      <c r="E111" s="38" t="s">
        <v>1232</v>
      </c>
      <c r="F111" s="39" t="str">
        <f t="shared" si="17"/>
        <v>37</v>
      </c>
      <c r="G111" s="38" t="str">
        <f>IF(LEFT(E111,1)="B",VLOOKUP(E111,'Ranking Männer'!A:C,3,0),IF(LEFT(E111,1)="S",VLOOKUP(E111,'Ranking Männer'!E:G,3,0),VLOOKUP(E111,'Ranking Männer'!I:K,3,0)))</f>
        <v>Württemberg 37</v>
      </c>
      <c r="H111" s="38"/>
      <c r="I111" s="39"/>
      <c r="J111" s="38"/>
      <c r="K111" s="38"/>
      <c r="L111" s="38"/>
      <c r="M111" s="38"/>
      <c r="N111" s="38"/>
    </row>
    <row r="112" spans="2:14" x14ac:dyDescent="0.25">
      <c r="B112" s="26">
        <f t="shared" si="18"/>
        <v>3</v>
      </c>
      <c r="C112" s="28" t="str">
        <f t="shared" si="19"/>
        <v>Verbandsliga BW</v>
      </c>
      <c r="D112" s="28" t="str">
        <f t="shared" si="20"/>
        <v>Fixplätze über Quote</v>
      </c>
      <c r="E112" s="38" t="s">
        <v>1233</v>
      </c>
      <c r="F112" s="39" t="str">
        <f t="shared" si="17"/>
        <v>38</v>
      </c>
      <c r="G112" s="38" t="str">
        <f>IF(LEFT(E112,1)="B",VLOOKUP(E112,'Ranking Männer'!A:C,3,0),IF(LEFT(E112,1)="S",VLOOKUP(E112,'Ranking Männer'!E:G,3,0),VLOOKUP(E112,'Ranking Männer'!I:K,3,0)))</f>
        <v>Württemberg 38</v>
      </c>
      <c r="H112" s="38"/>
      <c r="I112" s="39"/>
      <c r="J112" s="38"/>
      <c r="K112" s="38"/>
      <c r="L112" s="38"/>
      <c r="M112" s="38"/>
      <c r="N112" s="38"/>
    </row>
    <row r="113" spans="2:14" x14ac:dyDescent="0.25">
      <c r="B113" s="26">
        <f t="shared" si="18"/>
        <v>3</v>
      </c>
      <c r="C113" s="28" t="str">
        <f t="shared" si="19"/>
        <v>Verbandsliga BW</v>
      </c>
      <c r="D113" s="28" t="str">
        <f t="shared" si="20"/>
        <v>Fixplätze über Quote</v>
      </c>
      <c r="E113" s="38" t="s">
        <v>1234</v>
      </c>
      <c r="F113" s="39" t="str">
        <f t="shared" si="17"/>
        <v>39</v>
      </c>
      <c r="G113" s="38" t="str">
        <f>IF(LEFT(E113,1)="B",VLOOKUP(E113,'Ranking Männer'!A:C,3,0),IF(LEFT(E113,1)="S",VLOOKUP(E113,'Ranking Männer'!E:G,3,0),VLOOKUP(E113,'Ranking Männer'!I:K,3,0)))</f>
        <v>Württemberg 39</v>
      </c>
      <c r="H113" s="38"/>
      <c r="I113" s="39"/>
      <c r="J113" s="38"/>
      <c r="K113" s="38"/>
      <c r="L113" s="38"/>
      <c r="M113" s="38"/>
      <c r="N113" s="38"/>
    </row>
    <row r="114" spans="2:14" x14ac:dyDescent="0.25">
      <c r="B114" s="26">
        <f t="shared" si="18"/>
        <v>3</v>
      </c>
      <c r="C114" s="28" t="str">
        <f t="shared" si="19"/>
        <v>Verbandsliga BW</v>
      </c>
      <c r="D114" s="28" t="str">
        <f t="shared" si="20"/>
        <v>Fixplätze über Quote</v>
      </c>
      <c r="E114" s="38" t="s">
        <v>1235</v>
      </c>
      <c r="F114" s="39" t="str">
        <f t="shared" si="17"/>
        <v>40</v>
      </c>
      <c r="G114" s="38" t="str">
        <f>IF(LEFT(E114,1)="B",VLOOKUP(E114,'Ranking Männer'!A:C,3,0),IF(LEFT(E114,1)="S",VLOOKUP(E114,'Ranking Männer'!E:G,3,0),VLOOKUP(E114,'Ranking Männer'!I:K,3,0)))</f>
        <v>Württemberg 40</v>
      </c>
      <c r="H114" s="38"/>
      <c r="I114" s="39"/>
      <c r="J114" s="38"/>
      <c r="K114" s="38"/>
      <c r="L114" s="38"/>
      <c r="M114" s="38"/>
      <c r="N114" s="38"/>
    </row>
    <row r="115" spans="2:14" x14ac:dyDescent="0.25">
      <c r="B115" s="26">
        <f t="shared" si="18"/>
        <v>3</v>
      </c>
      <c r="C115" s="28" t="str">
        <f t="shared" si="19"/>
        <v>Verbandsliga BW</v>
      </c>
      <c r="D115" s="28" t="str">
        <f t="shared" si="20"/>
        <v>Fixplätze über Quote</v>
      </c>
      <c r="E115" s="38" t="s">
        <v>1236</v>
      </c>
      <c r="F115" s="39" t="str">
        <f t="shared" si="17"/>
        <v>41</v>
      </c>
      <c r="G115" s="38" t="str">
        <f>IF(LEFT(E115,1)="B",VLOOKUP(E115,'Ranking Männer'!A:C,3,0),IF(LEFT(E115,1)="S",VLOOKUP(E115,'Ranking Männer'!E:G,3,0),VLOOKUP(E115,'Ranking Männer'!I:K,3,0)))</f>
        <v>Württemberg 41</v>
      </c>
      <c r="H115" s="38"/>
      <c r="I115" s="39"/>
      <c r="J115" s="38"/>
      <c r="K115" s="38"/>
      <c r="L115" s="38"/>
      <c r="M115" s="38"/>
      <c r="N115" s="38"/>
    </row>
    <row r="116" spans="2:14" x14ac:dyDescent="0.25">
      <c r="B116" s="26">
        <f t="shared" si="18"/>
        <v>3</v>
      </c>
      <c r="C116" s="28" t="str">
        <f t="shared" si="19"/>
        <v>Verbandsliga BW</v>
      </c>
      <c r="D116" s="28" t="str">
        <f t="shared" si="20"/>
        <v>Fixplätze über Quote</v>
      </c>
      <c r="E116" s="38" t="s">
        <v>1237</v>
      </c>
      <c r="F116" s="39" t="str">
        <f t="shared" si="17"/>
        <v>42</v>
      </c>
      <c r="G116" s="38" t="str">
        <f>IF(LEFT(E116,1)="B",VLOOKUP(E116,'Ranking Männer'!A:C,3,0),IF(LEFT(E116,1)="S",VLOOKUP(E116,'Ranking Männer'!E:G,3,0),VLOOKUP(E116,'Ranking Männer'!I:K,3,0)))</f>
        <v>Württemberg 42</v>
      </c>
      <c r="H116" s="38"/>
      <c r="I116" s="39"/>
      <c r="J116" s="38"/>
      <c r="K116" s="38"/>
      <c r="L116" s="38"/>
      <c r="M116" s="38"/>
      <c r="N116" s="38"/>
    </row>
    <row r="117" spans="2:14" x14ac:dyDescent="0.25">
      <c r="B117" s="26">
        <f t="shared" si="18"/>
        <v>3</v>
      </c>
      <c r="C117" s="28" t="str">
        <f t="shared" si="19"/>
        <v>Verbandsliga BW</v>
      </c>
      <c r="D117" s="28" t="str">
        <f t="shared" si="20"/>
        <v>Fixplätze über Quote</v>
      </c>
      <c r="E117" s="38" t="s">
        <v>1238</v>
      </c>
      <c r="F117" s="39" t="str">
        <f t="shared" si="17"/>
        <v>43</v>
      </c>
      <c r="G117" s="38" t="str">
        <f>IF(LEFT(E117,1)="B",VLOOKUP(E117,'Ranking Männer'!A:C,3,0),IF(LEFT(E117,1)="S",VLOOKUP(E117,'Ranking Männer'!E:G,3,0),VLOOKUP(E117,'Ranking Männer'!I:K,3,0)))</f>
        <v>Württemberg 43</v>
      </c>
      <c r="H117" s="38"/>
      <c r="I117" s="39"/>
      <c r="J117" s="38"/>
      <c r="K117" s="38"/>
      <c r="L117" s="38"/>
      <c r="M117" s="38"/>
      <c r="N117" s="38"/>
    </row>
    <row r="118" spans="2:14" x14ac:dyDescent="0.25">
      <c r="B118" s="26">
        <f t="shared" si="18"/>
        <v>3</v>
      </c>
      <c r="C118" s="28" t="str">
        <f t="shared" si="19"/>
        <v>Verbandsliga BW</v>
      </c>
      <c r="D118" s="28" t="str">
        <f t="shared" si="20"/>
        <v>Fixplätze über Quote</v>
      </c>
      <c r="E118" s="38" t="s">
        <v>1239</v>
      </c>
      <c r="F118" s="39" t="str">
        <f t="shared" si="17"/>
        <v>44</v>
      </c>
      <c r="G118" s="38" t="str">
        <f>IF(LEFT(E118,1)="B",VLOOKUP(E118,'Ranking Männer'!A:C,3,0),IF(LEFT(E118,1)="S",VLOOKUP(E118,'Ranking Männer'!E:G,3,0),VLOOKUP(E118,'Ranking Männer'!I:K,3,0)))</f>
        <v>Württemberg 44</v>
      </c>
      <c r="H118" s="38"/>
      <c r="I118" s="39"/>
      <c r="J118" s="38"/>
      <c r="K118" s="38"/>
      <c r="L118" s="38"/>
      <c r="M118" s="38"/>
      <c r="N118" s="38"/>
    </row>
    <row r="119" spans="2:14" x14ac:dyDescent="0.25">
      <c r="B119" s="26">
        <f t="shared" ref="B119:B120" si="21">+B118</f>
        <v>3</v>
      </c>
      <c r="C119" s="28" t="str">
        <f t="shared" ref="C119:C120" si="22">+C118</f>
        <v>Verbandsliga BW</v>
      </c>
      <c r="D119" s="28" t="s">
        <v>1690</v>
      </c>
      <c r="E119" s="38" t="s">
        <v>1695</v>
      </c>
      <c r="F119" s="39"/>
      <c r="G119" s="38" t="s">
        <v>1703</v>
      </c>
      <c r="H119" s="38"/>
      <c r="I119" s="39"/>
      <c r="J119" s="38"/>
      <c r="K119" s="38"/>
      <c r="L119" s="38"/>
      <c r="M119" s="38"/>
      <c r="N119" s="38"/>
    </row>
    <row r="120" spans="2:14" x14ac:dyDescent="0.25">
      <c r="B120" s="26">
        <f t="shared" si="21"/>
        <v>3</v>
      </c>
      <c r="C120" s="28" t="str">
        <f t="shared" si="22"/>
        <v>Verbandsliga BW</v>
      </c>
      <c r="D120" s="28" t="str">
        <f>+D119</f>
        <v>Sieger Relegation Verbandsliga BW</v>
      </c>
      <c r="E120" s="38" t="s">
        <v>1696</v>
      </c>
      <c r="F120" s="39"/>
      <c r="G120" s="38" t="s">
        <v>1704</v>
      </c>
      <c r="H120" s="38"/>
      <c r="I120" s="39"/>
      <c r="J120" s="38"/>
      <c r="K120" s="38"/>
      <c r="L120" s="38"/>
      <c r="M120" s="38"/>
      <c r="N120" s="38"/>
    </row>
    <row r="121" spans="2:14" x14ac:dyDescent="0.25">
      <c r="B121" s="26">
        <f t="shared" ref="B121:B126" si="23">+B120</f>
        <v>3</v>
      </c>
      <c r="C121" s="28" t="str">
        <f t="shared" ref="C121:C126" si="24">+C120</f>
        <v>Verbandsliga BW</v>
      </c>
      <c r="D121" s="28" t="str">
        <f t="shared" ref="D121:D126" si="25">+D120</f>
        <v>Sieger Relegation Verbandsliga BW</v>
      </c>
      <c r="E121" s="38" t="s">
        <v>1697</v>
      </c>
      <c r="F121" s="39"/>
      <c r="G121" s="38" t="s">
        <v>1705</v>
      </c>
      <c r="H121" s="38"/>
      <c r="I121" s="39"/>
      <c r="J121" s="38"/>
      <c r="K121" s="38"/>
      <c r="L121" s="38"/>
      <c r="M121" s="38"/>
      <c r="N121" s="38"/>
    </row>
    <row r="122" spans="2:14" x14ac:dyDescent="0.25">
      <c r="B122" s="26">
        <f t="shared" si="23"/>
        <v>3</v>
      </c>
      <c r="C122" s="28" t="str">
        <f t="shared" si="24"/>
        <v>Verbandsliga BW</v>
      </c>
      <c r="D122" s="28" t="str">
        <f t="shared" si="25"/>
        <v>Sieger Relegation Verbandsliga BW</v>
      </c>
      <c r="E122" s="38" t="s">
        <v>1698</v>
      </c>
      <c r="F122" s="39"/>
      <c r="G122" s="38" t="s">
        <v>1706</v>
      </c>
      <c r="H122" s="38"/>
      <c r="I122" s="39"/>
      <c r="J122" s="38"/>
      <c r="K122" s="38"/>
      <c r="L122" s="38"/>
      <c r="M122" s="38"/>
      <c r="N122" s="38"/>
    </row>
    <row r="123" spans="2:14" x14ac:dyDescent="0.25">
      <c r="B123" s="26">
        <f t="shared" si="23"/>
        <v>3</v>
      </c>
      <c r="C123" s="28" t="str">
        <f t="shared" si="24"/>
        <v>Verbandsliga BW</v>
      </c>
      <c r="D123" s="28" t="str">
        <f t="shared" si="25"/>
        <v>Sieger Relegation Verbandsliga BW</v>
      </c>
      <c r="E123" s="38" t="s">
        <v>1699</v>
      </c>
      <c r="F123" s="39"/>
      <c r="G123" s="38" t="s">
        <v>1707</v>
      </c>
      <c r="H123" s="38"/>
      <c r="I123" s="39"/>
      <c r="J123" s="38"/>
      <c r="K123" s="38"/>
      <c r="L123" s="38"/>
      <c r="M123" s="38"/>
      <c r="N123" s="38"/>
    </row>
    <row r="124" spans="2:14" x14ac:dyDescent="0.25">
      <c r="B124" s="26">
        <f t="shared" si="23"/>
        <v>3</v>
      </c>
      <c r="C124" s="28" t="str">
        <f t="shared" si="24"/>
        <v>Verbandsliga BW</v>
      </c>
      <c r="D124" s="28" t="str">
        <f t="shared" si="25"/>
        <v>Sieger Relegation Verbandsliga BW</v>
      </c>
      <c r="E124" s="38" t="s">
        <v>1700</v>
      </c>
      <c r="F124" s="39"/>
      <c r="G124" s="38" t="s">
        <v>1708</v>
      </c>
      <c r="H124" s="38"/>
      <c r="I124" s="39"/>
      <c r="J124" s="38"/>
      <c r="K124" s="38"/>
      <c r="L124" s="38"/>
      <c r="M124" s="38"/>
      <c r="N124" s="38"/>
    </row>
    <row r="125" spans="2:14" x14ac:dyDescent="0.25">
      <c r="B125" s="26">
        <f t="shared" si="23"/>
        <v>3</v>
      </c>
      <c r="C125" s="28" t="str">
        <f t="shared" si="24"/>
        <v>Verbandsliga BW</v>
      </c>
      <c r="D125" s="28" t="str">
        <f t="shared" si="25"/>
        <v>Sieger Relegation Verbandsliga BW</v>
      </c>
      <c r="E125" s="38" t="s">
        <v>1701</v>
      </c>
      <c r="F125" s="39"/>
      <c r="G125" s="38" t="s">
        <v>1709</v>
      </c>
      <c r="H125" s="38"/>
      <c r="I125" s="39"/>
      <c r="J125" s="38"/>
      <c r="K125" s="38"/>
      <c r="L125" s="38"/>
      <c r="M125" s="38"/>
      <c r="N125" s="38"/>
    </row>
    <row r="126" spans="2:14" x14ac:dyDescent="0.25">
      <c r="B126" s="26">
        <f t="shared" si="23"/>
        <v>3</v>
      </c>
      <c r="C126" s="28" t="str">
        <f t="shared" si="24"/>
        <v>Verbandsliga BW</v>
      </c>
      <c r="D126" s="28" t="str">
        <f t="shared" si="25"/>
        <v>Sieger Relegation Verbandsliga BW</v>
      </c>
      <c r="E126" s="38" t="s">
        <v>1702</v>
      </c>
      <c r="F126" s="39"/>
      <c r="G126" s="38" t="s">
        <v>1710</v>
      </c>
      <c r="H126" s="38"/>
      <c r="I126" s="39"/>
      <c r="J126" s="38"/>
      <c r="K126" s="38"/>
      <c r="L126" s="38"/>
      <c r="M126" s="38"/>
      <c r="N126" s="38"/>
    </row>
    <row r="127" spans="2:14" x14ac:dyDescent="0.25">
      <c r="B127" s="28"/>
      <c r="C127" s="28"/>
      <c r="D127" s="28"/>
      <c r="E127" s="38"/>
      <c r="F127" s="39"/>
      <c r="G127" s="38"/>
      <c r="H127" s="38"/>
      <c r="I127" s="38"/>
      <c r="J127" s="36"/>
      <c r="K127" s="38"/>
      <c r="L127" s="38"/>
      <c r="M127" s="38"/>
      <c r="N127" s="38"/>
    </row>
    <row r="128" spans="2:14" x14ac:dyDescent="0.25">
      <c r="B128" s="28"/>
      <c r="C128" s="40"/>
      <c r="D128" s="23" t="s">
        <v>206</v>
      </c>
      <c r="E128" s="38"/>
      <c r="F128" s="39"/>
      <c r="G128" s="38"/>
      <c r="H128" s="38"/>
      <c r="I128" s="38"/>
      <c r="J128" s="38"/>
      <c r="K128" s="38"/>
      <c r="L128" s="38"/>
      <c r="M128" s="38"/>
      <c r="N128" s="38"/>
    </row>
    <row r="129" spans="2:14" x14ac:dyDescent="0.25">
      <c r="B129" s="26">
        <v>3</v>
      </c>
      <c r="C129" s="28" t="s">
        <v>23</v>
      </c>
      <c r="D129" s="28" t="str">
        <f>+D128</f>
        <v>Relegationsspiele</v>
      </c>
      <c r="E129" s="38" t="s">
        <v>1068</v>
      </c>
      <c r="F129" s="39" t="s">
        <v>1240</v>
      </c>
      <c r="G129" s="38" t="str">
        <f>CONCATENATE(IF(LEFT(E129,1)="B",VLOOKUP(E129,'Ranking Männer'!A:C,3,0),IF(LEFT(E129,1)="S",VLOOKUP(E129,'Ranking Männer'!E:G,3,0),VLOOKUP(E129,'Ranking Männer'!I:K,3,0)))," - ",IF(LEFT(F129,1)="B",VLOOKUP(F129,'Ranking Männer'!A:C,3,0),IF(LEFT(F129,1)="S",VLOOKUP(F129,'Ranking Männer'!E:G,3,0),VLOOKUP(F129,'Ranking Männer'!I:K,3,0))))</f>
        <v>Südbaden 20 - Württemberg 45</v>
      </c>
      <c r="H129" s="38"/>
      <c r="I129" s="38"/>
      <c r="J129" s="38"/>
      <c r="K129" s="38"/>
      <c r="L129" s="38"/>
      <c r="M129" s="38"/>
      <c r="N129" s="38"/>
    </row>
    <row r="130" spans="2:14" x14ac:dyDescent="0.25">
      <c r="B130" s="26">
        <f>+B129</f>
        <v>3</v>
      </c>
      <c r="C130" s="28" t="str">
        <f>+C129</f>
        <v>Verbandsliga BW</v>
      </c>
      <c r="D130" s="28" t="str">
        <f t="shared" ref="D130:D136" si="26">+D129</f>
        <v>Relegationsspiele</v>
      </c>
      <c r="E130" s="38" t="s">
        <v>906</v>
      </c>
      <c r="F130" s="39" t="s">
        <v>1241</v>
      </c>
      <c r="G130" s="38" t="str">
        <f>CONCATENATE(IF(LEFT(E130,1)="B",VLOOKUP(E130,'Ranking Männer'!A:C,3,0),IF(LEFT(E130,1)="S",VLOOKUP(E130,'Ranking Männer'!E:G,3,0),VLOOKUP(E130,'Ranking Männer'!I:K,3,0)))," - ",IF(LEFT(F130,1)="B",VLOOKUP(F130,'Ranking Männer'!A:C,3,0),IF(LEFT(F130,1)="S",VLOOKUP(F130,'Ranking Männer'!E:G,3,0),VLOOKUP(F130,'Ranking Männer'!I:K,3,0))))</f>
        <v>Baden 20 - Württemberg 46</v>
      </c>
      <c r="H130" s="38"/>
      <c r="I130" s="38"/>
      <c r="J130" s="38"/>
      <c r="K130" s="38"/>
      <c r="L130" s="38"/>
      <c r="M130" s="38"/>
      <c r="N130" s="38"/>
    </row>
    <row r="131" spans="2:14" x14ac:dyDescent="0.25">
      <c r="B131" s="26">
        <f t="shared" ref="B131:B136" si="27">+B130</f>
        <v>3</v>
      </c>
      <c r="C131" s="28" t="str">
        <f t="shared" ref="C131:C136" si="28">+C130</f>
        <v>Verbandsliga BW</v>
      </c>
      <c r="D131" s="28" t="str">
        <f t="shared" si="26"/>
        <v>Relegationsspiele</v>
      </c>
      <c r="E131" s="38" t="s">
        <v>905</v>
      </c>
      <c r="F131" s="39" t="s">
        <v>1242</v>
      </c>
      <c r="G131" s="38" t="str">
        <f>CONCATENATE(IF(LEFT(E131,1)="B",VLOOKUP(E131,'Ranking Männer'!A:C,3,0),IF(LEFT(E131,1)="S",VLOOKUP(E131,'Ranking Männer'!E:G,3,0),VLOOKUP(E131,'Ranking Männer'!I:K,3,0)))," - ",IF(LEFT(F131,1)="B",VLOOKUP(F131,'Ranking Männer'!A:C,3,0),IF(LEFT(F131,1)="S",VLOOKUP(F131,'Ranking Männer'!E:G,3,0),VLOOKUP(F131,'Ranking Männer'!I:K,3,0))))</f>
        <v>Baden 19 - Württemberg 47</v>
      </c>
      <c r="H131" s="38"/>
      <c r="I131" s="38"/>
      <c r="J131" s="38"/>
      <c r="K131" s="38"/>
      <c r="L131" s="38"/>
      <c r="M131" s="38"/>
      <c r="N131" s="38"/>
    </row>
    <row r="132" spans="2:14" x14ac:dyDescent="0.25">
      <c r="B132" s="26">
        <f t="shared" si="27"/>
        <v>3</v>
      </c>
      <c r="C132" s="28" t="str">
        <f t="shared" si="28"/>
        <v>Verbandsliga BW</v>
      </c>
      <c r="D132" s="28" t="str">
        <f t="shared" si="26"/>
        <v>Relegationsspiele</v>
      </c>
      <c r="E132" s="38" t="s">
        <v>1067</v>
      </c>
      <c r="F132" s="39" t="s">
        <v>1243</v>
      </c>
      <c r="G132" s="38" t="str">
        <f>CONCATENATE(IF(LEFT(E132,1)="B",VLOOKUP(E132,'Ranking Männer'!A:C,3,0),IF(LEFT(E132,1)="S",VLOOKUP(E132,'Ranking Männer'!E:G,3,0),VLOOKUP(E132,'Ranking Männer'!I:K,3,0)))," - ",IF(LEFT(F132,1)="B",VLOOKUP(F132,'Ranking Männer'!A:C,3,0),IF(LEFT(F132,1)="S",VLOOKUP(F132,'Ranking Männer'!E:G,3,0),VLOOKUP(F132,'Ranking Männer'!I:K,3,0))))</f>
        <v>Südbaden 19 - Württemberg 48</v>
      </c>
      <c r="H132" s="38"/>
      <c r="I132" s="38"/>
      <c r="J132" s="38"/>
      <c r="K132" s="38"/>
      <c r="L132" s="38"/>
      <c r="M132" s="38"/>
      <c r="N132" s="38"/>
    </row>
    <row r="133" spans="2:14" x14ac:dyDescent="0.25">
      <c r="B133" s="26">
        <f t="shared" si="27"/>
        <v>3</v>
      </c>
      <c r="C133" s="28" t="str">
        <f t="shared" si="28"/>
        <v>Verbandsliga BW</v>
      </c>
      <c r="D133" s="28" t="str">
        <f t="shared" si="26"/>
        <v>Relegationsspiele</v>
      </c>
      <c r="E133" s="38" t="s">
        <v>1244</v>
      </c>
      <c r="F133" s="39" t="s">
        <v>1066</v>
      </c>
      <c r="G133" s="38" t="str">
        <f>CONCATENATE(IF(LEFT(E133,1)="B",VLOOKUP(E133,'Ranking Männer'!A:C,3,0),IF(LEFT(E133,1)="S",VLOOKUP(E133,'Ranking Männer'!E:G,3,0),VLOOKUP(E133,'Ranking Männer'!I:K,3,0)))," - ",IF(LEFT(F133,1)="B",VLOOKUP(F133,'Ranking Männer'!A:C,3,0),IF(LEFT(F133,1)="S",VLOOKUP(F133,'Ranking Männer'!E:G,3,0),VLOOKUP(F133,'Ranking Männer'!I:K,3,0))))</f>
        <v>Württemberg 49 - Südbaden 18</v>
      </c>
      <c r="H133" s="38"/>
      <c r="I133" s="38"/>
      <c r="J133" s="38"/>
      <c r="K133" s="38"/>
      <c r="L133" s="38"/>
      <c r="M133" s="38"/>
      <c r="N133" s="38"/>
    </row>
    <row r="134" spans="2:14" x14ac:dyDescent="0.25">
      <c r="B134" s="26">
        <f t="shared" si="27"/>
        <v>3</v>
      </c>
      <c r="C134" s="28" t="str">
        <f t="shared" si="28"/>
        <v>Verbandsliga BW</v>
      </c>
      <c r="D134" s="28" t="str">
        <f t="shared" si="26"/>
        <v>Relegationsspiele</v>
      </c>
      <c r="E134" s="38" t="s">
        <v>1245</v>
      </c>
      <c r="F134" s="39" t="s">
        <v>904</v>
      </c>
      <c r="G134" s="38" t="str">
        <f>CONCATENATE(IF(LEFT(E134,1)="B",VLOOKUP(E134,'Ranking Männer'!A:C,3,0),IF(LEFT(E134,1)="S",VLOOKUP(E134,'Ranking Männer'!E:G,3,0),VLOOKUP(E134,'Ranking Männer'!I:K,3,0)))," - ",IF(LEFT(F134,1)="B",VLOOKUP(F134,'Ranking Männer'!A:C,3,0),IF(LEFT(F134,1)="S",VLOOKUP(F134,'Ranking Männer'!E:G,3,0),VLOOKUP(F134,'Ranking Männer'!I:K,3,0))))</f>
        <v>Württemberg 50 - Baden 18</v>
      </c>
      <c r="H134" s="38"/>
      <c r="I134" s="38"/>
      <c r="J134" s="38"/>
      <c r="K134" s="38"/>
      <c r="L134" s="38"/>
      <c r="M134" s="38"/>
      <c r="N134" s="38"/>
    </row>
    <row r="135" spans="2:14" x14ac:dyDescent="0.25">
      <c r="B135" s="26">
        <f t="shared" si="27"/>
        <v>3</v>
      </c>
      <c r="C135" s="28" t="str">
        <f t="shared" si="28"/>
        <v>Verbandsliga BW</v>
      </c>
      <c r="D135" s="28" t="str">
        <f t="shared" si="26"/>
        <v>Relegationsspiele</v>
      </c>
      <c r="E135" s="38" t="s">
        <v>1246</v>
      </c>
      <c r="F135" s="39" t="s">
        <v>903</v>
      </c>
      <c r="G135" s="38" t="str">
        <f>CONCATENATE(IF(LEFT(E135,1)="B",VLOOKUP(E135,'Ranking Männer'!A:C,3,0),IF(LEFT(E135,1)="S",VLOOKUP(E135,'Ranking Männer'!E:G,3,0),VLOOKUP(E135,'Ranking Männer'!I:K,3,0)))," - ",IF(LEFT(F135,1)="B",VLOOKUP(F135,'Ranking Männer'!A:C,3,0),IF(LEFT(F135,1)="S",VLOOKUP(F135,'Ranking Männer'!E:G,3,0),VLOOKUP(F135,'Ranking Männer'!I:K,3,0))))</f>
        <v>Württemberg 51 - Baden 17</v>
      </c>
      <c r="H135" s="38"/>
      <c r="I135" s="38"/>
      <c r="J135" s="38"/>
      <c r="K135" s="38"/>
      <c r="L135" s="38"/>
      <c r="M135" s="38"/>
      <c r="N135" s="38"/>
    </row>
    <row r="136" spans="2:14" ht="13.8" customHeight="1" x14ac:dyDescent="0.25">
      <c r="B136" s="26">
        <f t="shared" si="27"/>
        <v>3</v>
      </c>
      <c r="C136" s="28" t="str">
        <f t="shared" si="28"/>
        <v>Verbandsliga BW</v>
      </c>
      <c r="D136" s="28" t="str">
        <f t="shared" si="26"/>
        <v>Relegationsspiele</v>
      </c>
      <c r="E136" s="38" t="s">
        <v>1247</v>
      </c>
      <c r="F136" s="39" t="s">
        <v>1065</v>
      </c>
      <c r="G136" s="38" t="str">
        <f>CONCATENATE(IF(LEFT(E136,1)="B",VLOOKUP(E136,'Ranking Männer'!A:C,3,0),IF(LEFT(E136,1)="S",VLOOKUP(E136,'Ranking Männer'!E:G,3,0),VLOOKUP(E136,'Ranking Männer'!I:K,3,0)))," - ",IF(LEFT(F136,1)="B",VLOOKUP(F136,'Ranking Männer'!A:C,3,0),IF(LEFT(F136,1)="S",VLOOKUP(F136,'Ranking Männer'!E:G,3,0),VLOOKUP(F136,'Ranking Männer'!I:K,3,0))))</f>
        <v>Württemberg 52 - Südbaden 17</v>
      </c>
      <c r="H136" s="38"/>
      <c r="I136" s="38"/>
      <c r="J136" s="38"/>
      <c r="K136" s="38"/>
      <c r="L136" s="38"/>
      <c r="M136" s="38"/>
      <c r="N136" s="38"/>
    </row>
    <row r="137" spans="2:14" ht="13.8" customHeight="1" x14ac:dyDescent="0.25">
      <c r="F137" s="35"/>
    </row>
    <row r="138" spans="2:14" s="43" customFormat="1" x14ac:dyDescent="0.25">
      <c r="B138" s="23" t="s">
        <v>25</v>
      </c>
      <c r="C138" s="23" t="s">
        <v>6</v>
      </c>
      <c r="D138" s="23" t="s">
        <v>17</v>
      </c>
      <c r="E138" s="41" t="s">
        <v>16</v>
      </c>
      <c r="F138" s="42" t="s">
        <v>15</v>
      </c>
      <c r="G138" s="41" t="s">
        <v>0</v>
      </c>
      <c r="H138" s="41"/>
      <c r="I138" s="41"/>
      <c r="J138" s="41"/>
      <c r="K138" s="41"/>
      <c r="L138" s="41"/>
      <c r="M138" s="41"/>
      <c r="N138" s="41"/>
    </row>
    <row r="139" spans="2:14" s="43" customFormat="1" x14ac:dyDescent="0.25">
      <c r="B139" s="44">
        <f>+C13</f>
        <v>4</v>
      </c>
      <c r="C139" s="45" t="str">
        <f>+D13</f>
        <v>Landesliga BW</v>
      </c>
      <c r="D139" s="28" t="s">
        <v>1715</v>
      </c>
      <c r="E139" s="46" t="s">
        <v>1695</v>
      </c>
      <c r="F139" s="47"/>
      <c r="G139" s="46" t="s">
        <v>1716</v>
      </c>
      <c r="H139" s="46"/>
      <c r="I139" s="47"/>
      <c r="J139" s="46"/>
      <c r="K139" s="46"/>
      <c r="L139" s="46"/>
      <c r="M139" s="46"/>
      <c r="N139" s="46"/>
    </row>
    <row r="140" spans="2:14" s="43" customFormat="1" x14ac:dyDescent="0.25">
      <c r="B140" s="44">
        <f>+B139</f>
        <v>4</v>
      </c>
      <c r="C140" s="45" t="str">
        <f>+C139</f>
        <v>Landesliga BW</v>
      </c>
      <c r="D140" s="48" t="str">
        <f>+D139</f>
        <v>Verlierer Relegation Verbandsliga BW</v>
      </c>
      <c r="E140" s="46" t="s">
        <v>1696</v>
      </c>
      <c r="F140" s="47"/>
      <c r="G140" s="46" t="s">
        <v>1717</v>
      </c>
      <c r="H140" s="46"/>
      <c r="I140" s="47"/>
      <c r="J140" s="46"/>
      <c r="K140" s="46"/>
      <c r="L140" s="46"/>
      <c r="M140" s="46"/>
      <c r="N140" s="46"/>
    </row>
    <row r="141" spans="2:14" s="43" customFormat="1" x14ac:dyDescent="0.25">
      <c r="B141" s="44">
        <f t="shared" ref="B141:B146" si="29">+B140</f>
        <v>4</v>
      </c>
      <c r="C141" s="45" t="str">
        <f t="shared" ref="C141:C146" si="30">+C140</f>
        <v>Landesliga BW</v>
      </c>
      <c r="D141" s="48" t="str">
        <f t="shared" ref="D141:D146" si="31">+D140</f>
        <v>Verlierer Relegation Verbandsliga BW</v>
      </c>
      <c r="E141" s="46" t="s">
        <v>1697</v>
      </c>
      <c r="F141" s="47"/>
      <c r="G141" s="46" t="s">
        <v>1718</v>
      </c>
      <c r="H141" s="46"/>
      <c r="I141" s="47"/>
      <c r="J141" s="46"/>
      <c r="K141" s="46"/>
      <c r="L141" s="46"/>
      <c r="M141" s="46"/>
      <c r="N141" s="46"/>
    </row>
    <row r="142" spans="2:14" s="43" customFormat="1" x14ac:dyDescent="0.25">
      <c r="B142" s="44">
        <f t="shared" si="29"/>
        <v>4</v>
      </c>
      <c r="C142" s="45" t="str">
        <f t="shared" si="30"/>
        <v>Landesliga BW</v>
      </c>
      <c r="D142" s="48" t="str">
        <f t="shared" si="31"/>
        <v>Verlierer Relegation Verbandsliga BW</v>
      </c>
      <c r="E142" s="46" t="s">
        <v>1698</v>
      </c>
      <c r="F142" s="47"/>
      <c r="G142" s="46" t="s">
        <v>1719</v>
      </c>
      <c r="H142" s="46"/>
      <c r="I142" s="47"/>
      <c r="J142" s="46"/>
      <c r="K142" s="46"/>
      <c r="L142" s="46"/>
      <c r="M142" s="46"/>
      <c r="N142" s="46"/>
    </row>
    <row r="143" spans="2:14" s="43" customFormat="1" x14ac:dyDescent="0.25">
      <c r="B143" s="44">
        <f t="shared" si="29"/>
        <v>4</v>
      </c>
      <c r="C143" s="45" t="str">
        <f t="shared" si="30"/>
        <v>Landesliga BW</v>
      </c>
      <c r="D143" s="48" t="str">
        <f t="shared" si="31"/>
        <v>Verlierer Relegation Verbandsliga BW</v>
      </c>
      <c r="E143" s="46" t="s">
        <v>1699</v>
      </c>
      <c r="F143" s="47"/>
      <c r="G143" s="46" t="s">
        <v>1720</v>
      </c>
      <c r="H143" s="46"/>
      <c r="I143" s="47"/>
      <c r="J143" s="46"/>
      <c r="K143" s="46"/>
      <c r="L143" s="46"/>
      <c r="M143" s="46"/>
      <c r="N143" s="46"/>
    </row>
    <row r="144" spans="2:14" s="43" customFormat="1" x14ac:dyDescent="0.25">
      <c r="B144" s="44">
        <f t="shared" si="29"/>
        <v>4</v>
      </c>
      <c r="C144" s="45" t="str">
        <f t="shared" si="30"/>
        <v>Landesliga BW</v>
      </c>
      <c r="D144" s="48" t="str">
        <f t="shared" si="31"/>
        <v>Verlierer Relegation Verbandsliga BW</v>
      </c>
      <c r="E144" s="46" t="s">
        <v>1700</v>
      </c>
      <c r="F144" s="47"/>
      <c r="G144" s="46" t="s">
        <v>1721</v>
      </c>
      <c r="H144" s="46"/>
      <c r="I144" s="47"/>
      <c r="J144" s="46"/>
      <c r="K144" s="46"/>
      <c r="L144" s="46"/>
      <c r="M144" s="46"/>
      <c r="N144" s="46"/>
    </row>
    <row r="145" spans="2:14" s="43" customFormat="1" x14ac:dyDescent="0.25">
      <c r="B145" s="44">
        <f t="shared" si="29"/>
        <v>4</v>
      </c>
      <c r="C145" s="45" t="str">
        <f t="shared" si="30"/>
        <v>Landesliga BW</v>
      </c>
      <c r="D145" s="48" t="str">
        <f t="shared" si="31"/>
        <v>Verlierer Relegation Verbandsliga BW</v>
      </c>
      <c r="E145" s="46" t="s">
        <v>1701</v>
      </c>
      <c r="F145" s="47"/>
      <c r="G145" s="46" t="s">
        <v>1722</v>
      </c>
      <c r="H145" s="46"/>
      <c r="I145" s="47"/>
      <c r="J145" s="46"/>
      <c r="K145" s="46"/>
      <c r="L145" s="46"/>
      <c r="M145" s="46"/>
      <c r="N145" s="46"/>
    </row>
    <row r="146" spans="2:14" s="43" customFormat="1" x14ac:dyDescent="0.25">
      <c r="B146" s="44">
        <f t="shared" si="29"/>
        <v>4</v>
      </c>
      <c r="C146" s="45" t="str">
        <f t="shared" si="30"/>
        <v>Landesliga BW</v>
      </c>
      <c r="D146" s="48" t="str">
        <f t="shared" si="31"/>
        <v>Verlierer Relegation Verbandsliga BW</v>
      </c>
      <c r="E146" s="46" t="s">
        <v>1702</v>
      </c>
      <c r="F146" s="47"/>
      <c r="G146" s="46" t="s">
        <v>1723</v>
      </c>
      <c r="H146" s="46"/>
      <c r="I146" s="47"/>
      <c r="J146" s="46"/>
      <c r="K146" s="46"/>
      <c r="L146" s="46"/>
      <c r="M146" s="46"/>
      <c r="N146" s="46"/>
    </row>
    <row r="147" spans="2:14" s="43" customFormat="1" x14ac:dyDescent="0.25">
      <c r="B147" s="44">
        <f t="shared" ref="B147:B148" si="32">+B146</f>
        <v>4</v>
      </c>
      <c r="C147" s="45" t="str">
        <f t="shared" ref="C147:C148" si="33">+C146</f>
        <v>Landesliga BW</v>
      </c>
      <c r="D147" s="28" t="s">
        <v>38</v>
      </c>
      <c r="E147" s="46" t="s">
        <v>907</v>
      </c>
      <c r="F147" s="47" t="str">
        <f t="shared" ref="F147:F206" si="34">MID(E147,3,3)</f>
        <v>21</v>
      </c>
      <c r="G147" s="46" t="str">
        <f>IF(LEFT(E147,1)="B",VLOOKUP(E147,'Ranking Männer'!A:C,3,0),IF(LEFT(E147,1)="S",VLOOKUP(E147,'Ranking Männer'!E:G,3,0),VLOOKUP(E147,'Ranking Männer'!I:K,3,0)))</f>
        <v>Baden 21</v>
      </c>
      <c r="H147" s="46"/>
      <c r="I147" s="47"/>
      <c r="J147" s="46"/>
      <c r="K147" s="46"/>
      <c r="L147" s="46"/>
      <c r="M147" s="46"/>
      <c r="N147" s="46"/>
    </row>
    <row r="148" spans="2:14" s="43" customFormat="1" x14ac:dyDescent="0.25">
      <c r="B148" s="44">
        <f t="shared" si="32"/>
        <v>4</v>
      </c>
      <c r="C148" s="45" t="str">
        <f t="shared" si="33"/>
        <v>Landesliga BW</v>
      </c>
      <c r="D148" s="48" t="str">
        <f>+D147</f>
        <v>Fixplätze über Quote</v>
      </c>
      <c r="E148" s="46" t="s">
        <v>908</v>
      </c>
      <c r="F148" s="47" t="str">
        <f t="shared" si="34"/>
        <v>22</v>
      </c>
      <c r="G148" s="46" t="str">
        <f>IF(LEFT(E148,1)="B",VLOOKUP(E148,'Ranking Männer'!A:C,3,0),IF(LEFT(E148,1)="S",VLOOKUP(E148,'Ranking Männer'!E:G,3,0),VLOOKUP(E148,'Ranking Männer'!I:K,3,0)))</f>
        <v>Baden 22</v>
      </c>
      <c r="H148" s="46"/>
      <c r="I148" s="47"/>
      <c r="J148" s="46"/>
      <c r="K148" s="46"/>
      <c r="L148" s="46"/>
      <c r="M148" s="46"/>
      <c r="N148" s="46"/>
    </row>
    <row r="149" spans="2:14" s="43" customFormat="1" x14ac:dyDescent="0.25">
      <c r="B149" s="44">
        <f t="shared" ref="B149:B208" si="35">+B148</f>
        <v>4</v>
      </c>
      <c r="C149" s="45" t="str">
        <f t="shared" ref="C149:C208" si="36">+C148</f>
        <v>Landesliga BW</v>
      </c>
      <c r="D149" s="48" t="str">
        <f t="shared" ref="D149:D208" si="37">+D148</f>
        <v>Fixplätze über Quote</v>
      </c>
      <c r="E149" s="46" t="s">
        <v>909</v>
      </c>
      <c r="F149" s="47" t="str">
        <f t="shared" si="34"/>
        <v>23</v>
      </c>
      <c r="G149" s="46" t="str">
        <f>IF(LEFT(E149,1)="B",VLOOKUP(E149,'Ranking Männer'!A:C,3,0),IF(LEFT(E149,1)="S",VLOOKUP(E149,'Ranking Männer'!E:G,3,0),VLOOKUP(E149,'Ranking Männer'!I:K,3,0)))</f>
        <v>Baden 23</v>
      </c>
      <c r="H149" s="46"/>
      <c r="I149" s="47"/>
      <c r="J149" s="46"/>
      <c r="K149" s="46"/>
      <c r="L149" s="46"/>
      <c r="M149" s="46"/>
      <c r="N149" s="46"/>
    </row>
    <row r="150" spans="2:14" s="43" customFormat="1" x14ac:dyDescent="0.25">
      <c r="B150" s="44">
        <f t="shared" si="35"/>
        <v>4</v>
      </c>
      <c r="C150" s="45" t="str">
        <f t="shared" si="36"/>
        <v>Landesliga BW</v>
      </c>
      <c r="D150" s="48" t="str">
        <f t="shared" si="37"/>
        <v>Fixplätze über Quote</v>
      </c>
      <c r="E150" s="46" t="s">
        <v>910</v>
      </c>
      <c r="F150" s="47" t="str">
        <f t="shared" si="34"/>
        <v>24</v>
      </c>
      <c r="G150" s="46" t="str">
        <f>IF(LEFT(E150,1)="B",VLOOKUP(E150,'Ranking Männer'!A:C,3,0),IF(LEFT(E150,1)="S",VLOOKUP(E150,'Ranking Männer'!E:G,3,0),VLOOKUP(E150,'Ranking Männer'!I:K,3,0)))</f>
        <v>Baden 24</v>
      </c>
      <c r="H150" s="46"/>
      <c r="I150" s="47"/>
      <c r="J150" s="46"/>
      <c r="K150" s="46"/>
      <c r="L150" s="46"/>
      <c r="M150" s="46"/>
      <c r="N150" s="46"/>
    </row>
    <row r="151" spans="2:14" s="43" customFormat="1" x14ac:dyDescent="0.25">
      <c r="B151" s="44">
        <f t="shared" si="35"/>
        <v>4</v>
      </c>
      <c r="C151" s="45" t="str">
        <f t="shared" si="36"/>
        <v>Landesliga BW</v>
      </c>
      <c r="D151" s="48" t="str">
        <f t="shared" si="37"/>
        <v>Fixplätze über Quote</v>
      </c>
      <c r="E151" s="46" t="s">
        <v>911</v>
      </c>
      <c r="F151" s="47" t="str">
        <f t="shared" si="34"/>
        <v>25</v>
      </c>
      <c r="G151" s="46" t="str">
        <f>IF(LEFT(E151,1)="B",VLOOKUP(E151,'Ranking Männer'!A:C,3,0),IF(LEFT(E151,1)="S",VLOOKUP(E151,'Ranking Männer'!E:G,3,0),VLOOKUP(E151,'Ranking Männer'!I:K,3,0)))</f>
        <v>Baden 25</v>
      </c>
      <c r="H151" s="46"/>
      <c r="I151" s="47"/>
      <c r="J151" s="46"/>
      <c r="K151" s="46"/>
      <c r="L151" s="46"/>
      <c r="M151" s="46"/>
      <c r="N151" s="46"/>
    </row>
    <row r="152" spans="2:14" s="43" customFormat="1" x14ac:dyDescent="0.25">
      <c r="B152" s="44">
        <f t="shared" si="35"/>
        <v>4</v>
      </c>
      <c r="C152" s="45" t="str">
        <f t="shared" si="36"/>
        <v>Landesliga BW</v>
      </c>
      <c r="D152" s="48" t="str">
        <f t="shared" si="37"/>
        <v>Fixplätze über Quote</v>
      </c>
      <c r="E152" s="46" t="s">
        <v>912</v>
      </c>
      <c r="F152" s="47" t="str">
        <f t="shared" si="34"/>
        <v>26</v>
      </c>
      <c r="G152" s="46" t="str">
        <f>IF(LEFT(E152,1)="B",VLOOKUP(E152,'Ranking Männer'!A:C,3,0),IF(LEFT(E152,1)="S",VLOOKUP(E152,'Ranking Männer'!E:G,3,0),VLOOKUP(E152,'Ranking Männer'!I:K,3,0)))</f>
        <v>Baden 26</v>
      </c>
      <c r="H152" s="46"/>
      <c r="I152" s="47"/>
      <c r="J152" s="46"/>
      <c r="K152" s="46"/>
      <c r="L152" s="46"/>
      <c r="M152" s="46"/>
      <c r="N152" s="46"/>
    </row>
    <row r="153" spans="2:14" s="43" customFormat="1" x14ac:dyDescent="0.25">
      <c r="B153" s="44">
        <f t="shared" si="35"/>
        <v>4</v>
      </c>
      <c r="C153" s="45" t="str">
        <f t="shared" si="36"/>
        <v>Landesliga BW</v>
      </c>
      <c r="D153" s="48" t="str">
        <f t="shared" si="37"/>
        <v>Fixplätze über Quote</v>
      </c>
      <c r="E153" s="46" t="s">
        <v>913</v>
      </c>
      <c r="F153" s="47" t="str">
        <f t="shared" si="34"/>
        <v>27</v>
      </c>
      <c r="G153" s="46" t="str">
        <f>IF(LEFT(E153,1)="B",VLOOKUP(E153,'Ranking Männer'!A:C,3,0),IF(LEFT(E153,1)="S",VLOOKUP(E153,'Ranking Männer'!E:G,3,0),VLOOKUP(E153,'Ranking Männer'!I:K,3,0)))</f>
        <v>Baden 27</v>
      </c>
      <c r="H153" s="46"/>
      <c r="I153" s="47"/>
      <c r="J153" s="46"/>
      <c r="K153" s="46"/>
      <c r="L153" s="46"/>
      <c r="M153" s="46"/>
      <c r="N153" s="46"/>
    </row>
    <row r="154" spans="2:14" s="43" customFormat="1" x14ac:dyDescent="0.25">
      <c r="B154" s="44">
        <f t="shared" si="35"/>
        <v>4</v>
      </c>
      <c r="C154" s="45" t="str">
        <f t="shared" si="36"/>
        <v>Landesliga BW</v>
      </c>
      <c r="D154" s="48" t="str">
        <f t="shared" si="37"/>
        <v>Fixplätze über Quote</v>
      </c>
      <c r="E154" s="46" t="s">
        <v>914</v>
      </c>
      <c r="F154" s="47" t="str">
        <f t="shared" si="34"/>
        <v>28</v>
      </c>
      <c r="G154" s="46" t="str">
        <f>IF(LEFT(E154,1)="B",VLOOKUP(E154,'Ranking Männer'!A:C,3,0),IF(LEFT(E154,1)="S",VLOOKUP(E154,'Ranking Männer'!E:G,3,0),VLOOKUP(E154,'Ranking Männer'!I:K,3,0)))</f>
        <v>Baden 28</v>
      </c>
      <c r="H154" s="46"/>
      <c r="I154" s="47"/>
      <c r="J154" s="46"/>
      <c r="K154" s="46"/>
      <c r="L154" s="46"/>
      <c r="M154" s="46"/>
      <c r="N154" s="46"/>
    </row>
    <row r="155" spans="2:14" s="43" customFormat="1" x14ac:dyDescent="0.25">
      <c r="B155" s="44">
        <f t="shared" si="35"/>
        <v>4</v>
      </c>
      <c r="C155" s="45" t="str">
        <f t="shared" si="36"/>
        <v>Landesliga BW</v>
      </c>
      <c r="D155" s="48" t="str">
        <f t="shared" si="37"/>
        <v>Fixplätze über Quote</v>
      </c>
      <c r="E155" s="46" t="s">
        <v>915</v>
      </c>
      <c r="F155" s="47" t="str">
        <f t="shared" si="34"/>
        <v>29</v>
      </c>
      <c r="G155" s="46" t="str">
        <f>IF(LEFT(E155,1)="B",VLOOKUP(E155,'Ranking Männer'!A:C,3,0),IF(LEFT(E155,1)="S",VLOOKUP(E155,'Ranking Männer'!E:G,3,0),VLOOKUP(E155,'Ranking Männer'!I:K,3,0)))</f>
        <v>Baden 29</v>
      </c>
      <c r="H155" s="46"/>
      <c r="I155" s="47"/>
      <c r="J155" s="46"/>
      <c r="K155" s="46"/>
      <c r="L155" s="46"/>
      <c r="M155" s="46"/>
      <c r="N155" s="46"/>
    </row>
    <row r="156" spans="2:14" s="43" customFormat="1" x14ac:dyDescent="0.25">
      <c r="B156" s="44">
        <f t="shared" si="35"/>
        <v>4</v>
      </c>
      <c r="C156" s="45" t="str">
        <f t="shared" si="36"/>
        <v>Landesliga BW</v>
      </c>
      <c r="D156" s="48" t="str">
        <f t="shared" si="37"/>
        <v>Fixplätze über Quote</v>
      </c>
      <c r="E156" s="46" t="s">
        <v>916</v>
      </c>
      <c r="F156" s="47" t="str">
        <f t="shared" si="34"/>
        <v>30</v>
      </c>
      <c r="G156" s="46" t="str">
        <f>IF(LEFT(E156,1)="B",VLOOKUP(E156,'Ranking Männer'!A:C,3,0),IF(LEFT(E156,1)="S",VLOOKUP(E156,'Ranking Männer'!E:G,3,0),VLOOKUP(E156,'Ranking Männer'!I:K,3,0)))</f>
        <v>Baden 30</v>
      </c>
      <c r="H156" s="46"/>
      <c r="I156" s="47"/>
      <c r="J156" s="46"/>
      <c r="K156" s="46"/>
      <c r="L156" s="46"/>
      <c r="M156" s="46"/>
      <c r="N156" s="46"/>
    </row>
    <row r="157" spans="2:14" s="43" customFormat="1" x14ac:dyDescent="0.25">
      <c r="B157" s="44">
        <f t="shared" si="35"/>
        <v>4</v>
      </c>
      <c r="C157" s="45" t="str">
        <f t="shared" si="36"/>
        <v>Landesliga BW</v>
      </c>
      <c r="D157" s="48" t="str">
        <f t="shared" si="37"/>
        <v>Fixplätze über Quote</v>
      </c>
      <c r="E157" s="46" t="s">
        <v>917</v>
      </c>
      <c r="F157" s="47" t="str">
        <f t="shared" si="34"/>
        <v>31</v>
      </c>
      <c r="G157" s="46" t="str">
        <f>IF(LEFT(E157,1)="B",VLOOKUP(E157,'Ranking Männer'!A:C,3,0),IF(LEFT(E157,1)="S",VLOOKUP(E157,'Ranking Männer'!E:G,3,0),VLOOKUP(E157,'Ranking Männer'!I:K,3,0)))</f>
        <v>Baden 31</v>
      </c>
      <c r="H157" s="46"/>
      <c r="I157" s="47"/>
      <c r="J157" s="46"/>
      <c r="K157" s="46"/>
      <c r="L157" s="46"/>
      <c r="M157" s="46"/>
      <c r="N157" s="46"/>
    </row>
    <row r="158" spans="2:14" s="43" customFormat="1" x14ac:dyDescent="0.25">
      <c r="B158" s="44">
        <f t="shared" si="35"/>
        <v>4</v>
      </c>
      <c r="C158" s="45" t="str">
        <f t="shared" si="36"/>
        <v>Landesliga BW</v>
      </c>
      <c r="D158" s="48" t="str">
        <f t="shared" si="37"/>
        <v>Fixplätze über Quote</v>
      </c>
      <c r="E158" s="46" t="s">
        <v>918</v>
      </c>
      <c r="F158" s="47" t="str">
        <f t="shared" si="34"/>
        <v>32</v>
      </c>
      <c r="G158" s="46" t="str">
        <f>IF(LEFT(E158,1)="B",VLOOKUP(E158,'Ranking Männer'!A:C,3,0),IF(LEFT(E158,1)="S",VLOOKUP(E158,'Ranking Männer'!E:G,3,0),VLOOKUP(E158,'Ranking Männer'!I:K,3,0)))</f>
        <v>Baden 32</v>
      </c>
      <c r="H158" s="46"/>
      <c r="I158" s="47"/>
      <c r="J158" s="46"/>
      <c r="K158" s="46"/>
      <c r="L158" s="46"/>
      <c r="M158" s="46"/>
      <c r="N158" s="46"/>
    </row>
    <row r="159" spans="2:14" s="43" customFormat="1" x14ac:dyDescent="0.25">
      <c r="B159" s="44">
        <f t="shared" si="35"/>
        <v>4</v>
      </c>
      <c r="C159" s="45" t="str">
        <f t="shared" si="36"/>
        <v>Landesliga BW</v>
      </c>
      <c r="D159" s="48" t="str">
        <f t="shared" si="37"/>
        <v>Fixplätze über Quote</v>
      </c>
      <c r="E159" s="46" t="s">
        <v>919</v>
      </c>
      <c r="F159" s="47" t="str">
        <f t="shared" si="34"/>
        <v>33</v>
      </c>
      <c r="G159" s="46" t="str">
        <f>IF(LEFT(E159,1)="B",VLOOKUP(E159,'Ranking Männer'!A:C,3,0),IF(LEFT(E159,1)="S",VLOOKUP(E159,'Ranking Männer'!E:G,3,0),VLOOKUP(E159,'Ranking Männer'!I:K,3,0)))</f>
        <v>Baden 33</v>
      </c>
      <c r="H159" s="46"/>
      <c r="I159" s="47"/>
      <c r="J159" s="46"/>
      <c r="K159" s="46"/>
      <c r="L159" s="46"/>
      <c r="M159" s="46"/>
      <c r="N159" s="46"/>
    </row>
    <row r="160" spans="2:14" s="43" customFormat="1" x14ac:dyDescent="0.25">
      <c r="B160" s="44">
        <f t="shared" si="35"/>
        <v>4</v>
      </c>
      <c r="C160" s="45" t="str">
        <f t="shared" si="36"/>
        <v>Landesliga BW</v>
      </c>
      <c r="D160" s="48" t="str">
        <f t="shared" si="37"/>
        <v>Fixplätze über Quote</v>
      </c>
      <c r="E160" s="46" t="s">
        <v>920</v>
      </c>
      <c r="F160" s="47" t="str">
        <f t="shared" si="34"/>
        <v>34</v>
      </c>
      <c r="G160" s="46" t="str">
        <f>IF(LEFT(E160,1)="B",VLOOKUP(E160,'Ranking Männer'!A:C,3,0),IF(LEFT(E160,1)="S",VLOOKUP(E160,'Ranking Männer'!E:G,3,0),VLOOKUP(E160,'Ranking Männer'!I:K,3,0)))</f>
        <v>Baden 34</v>
      </c>
      <c r="H160" s="46"/>
      <c r="I160" s="47"/>
      <c r="J160" s="46"/>
      <c r="K160" s="46"/>
      <c r="L160" s="46"/>
      <c r="M160" s="46"/>
      <c r="N160" s="46"/>
    </row>
    <row r="161" spans="2:14" s="43" customFormat="1" x14ac:dyDescent="0.25">
      <c r="B161" s="44">
        <f>+B160</f>
        <v>4</v>
      </c>
      <c r="C161" s="45" t="str">
        <f>+C160</f>
        <v>Landesliga BW</v>
      </c>
      <c r="D161" s="48" t="str">
        <f>+D160</f>
        <v>Fixplätze über Quote</v>
      </c>
      <c r="E161" s="46" t="s">
        <v>1069</v>
      </c>
      <c r="F161" s="47" t="str">
        <f t="shared" si="34"/>
        <v>21</v>
      </c>
      <c r="G161" s="46" t="str">
        <f>IF(LEFT(E161,1)="B",VLOOKUP(E161,'Ranking Männer'!A:C,3,0),IF(LEFT(E161,1)="S",VLOOKUP(E161,'Ranking Männer'!E:G,3,0),VLOOKUP(E161,'Ranking Männer'!I:K,3,0)))</f>
        <v>Südbaden 21</v>
      </c>
      <c r="H161" s="46"/>
      <c r="I161" s="47"/>
      <c r="J161" s="46"/>
      <c r="K161" s="46"/>
      <c r="L161" s="46"/>
      <c r="M161" s="46"/>
      <c r="N161" s="46"/>
    </row>
    <row r="162" spans="2:14" s="43" customFormat="1" x14ac:dyDescent="0.25">
      <c r="B162" s="44">
        <f t="shared" si="35"/>
        <v>4</v>
      </c>
      <c r="C162" s="45" t="str">
        <f t="shared" si="36"/>
        <v>Landesliga BW</v>
      </c>
      <c r="D162" s="48" t="str">
        <f t="shared" si="37"/>
        <v>Fixplätze über Quote</v>
      </c>
      <c r="E162" s="46" t="s">
        <v>1070</v>
      </c>
      <c r="F162" s="47" t="str">
        <f t="shared" si="34"/>
        <v>22</v>
      </c>
      <c r="G162" s="46" t="str">
        <f>IF(LEFT(E162,1)="B",VLOOKUP(E162,'Ranking Männer'!A:C,3,0),IF(LEFT(E162,1)="S",VLOOKUP(E162,'Ranking Männer'!E:G,3,0),VLOOKUP(E162,'Ranking Männer'!I:K,3,0)))</f>
        <v>Südbaden 22</v>
      </c>
      <c r="H162" s="46"/>
      <c r="I162" s="47"/>
      <c r="J162" s="46"/>
      <c r="K162" s="46"/>
      <c r="L162" s="46"/>
      <c r="M162" s="46"/>
      <c r="N162" s="46"/>
    </row>
    <row r="163" spans="2:14" s="43" customFormat="1" x14ac:dyDescent="0.25">
      <c r="B163" s="44">
        <f t="shared" si="35"/>
        <v>4</v>
      </c>
      <c r="C163" s="45" t="str">
        <f t="shared" si="36"/>
        <v>Landesliga BW</v>
      </c>
      <c r="D163" s="48" t="str">
        <f t="shared" si="37"/>
        <v>Fixplätze über Quote</v>
      </c>
      <c r="E163" s="46" t="s">
        <v>1071</v>
      </c>
      <c r="F163" s="47" t="str">
        <f t="shared" si="34"/>
        <v>23</v>
      </c>
      <c r="G163" s="46" t="str">
        <f>IF(LEFT(E163,1)="B",VLOOKUP(E163,'Ranking Männer'!A:C,3,0),IF(LEFT(E163,1)="S",VLOOKUP(E163,'Ranking Männer'!E:G,3,0),VLOOKUP(E163,'Ranking Männer'!I:K,3,0)))</f>
        <v>Südbaden 23</v>
      </c>
      <c r="H163" s="46"/>
      <c r="I163" s="47"/>
      <c r="J163" s="46"/>
      <c r="K163" s="46"/>
      <c r="L163" s="46"/>
      <c r="M163" s="46"/>
      <c r="N163" s="46"/>
    </row>
    <row r="164" spans="2:14" s="43" customFormat="1" x14ac:dyDescent="0.25">
      <c r="B164" s="44">
        <f t="shared" si="35"/>
        <v>4</v>
      </c>
      <c r="C164" s="45" t="str">
        <f t="shared" si="36"/>
        <v>Landesliga BW</v>
      </c>
      <c r="D164" s="48" t="str">
        <f t="shared" si="37"/>
        <v>Fixplätze über Quote</v>
      </c>
      <c r="E164" s="46" t="s">
        <v>1072</v>
      </c>
      <c r="F164" s="47" t="str">
        <f t="shared" si="34"/>
        <v>24</v>
      </c>
      <c r="G164" s="46" t="str">
        <f>IF(LEFT(E164,1)="B",VLOOKUP(E164,'Ranking Männer'!A:C,3,0),IF(LEFT(E164,1)="S",VLOOKUP(E164,'Ranking Männer'!E:G,3,0),VLOOKUP(E164,'Ranking Männer'!I:K,3,0)))</f>
        <v>Südbaden 24</v>
      </c>
      <c r="H164" s="46"/>
      <c r="I164" s="47"/>
      <c r="J164" s="46"/>
      <c r="K164" s="46"/>
      <c r="L164" s="46"/>
      <c r="M164" s="46"/>
      <c r="N164" s="46"/>
    </row>
    <row r="165" spans="2:14" s="43" customFormat="1" x14ac:dyDescent="0.25">
      <c r="B165" s="44">
        <f t="shared" si="35"/>
        <v>4</v>
      </c>
      <c r="C165" s="45" t="str">
        <f t="shared" si="36"/>
        <v>Landesliga BW</v>
      </c>
      <c r="D165" s="48" t="str">
        <f t="shared" si="37"/>
        <v>Fixplätze über Quote</v>
      </c>
      <c r="E165" s="46" t="s">
        <v>1073</v>
      </c>
      <c r="F165" s="47" t="str">
        <f t="shared" si="34"/>
        <v>25</v>
      </c>
      <c r="G165" s="46" t="str">
        <f>IF(LEFT(E165,1)="B",VLOOKUP(E165,'Ranking Männer'!A:C,3,0),IF(LEFT(E165,1)="S",VLOOKUP(E165,'Ranking Männer'!E:G,3,0),VLOOKUP(E165,'Ranking Männer'!I:K,3,0)))</f>
        <v>Südbaden 25</v>
      </c>
      <c r="H165" s="46"/>
      <c r="I165" s="47"/>
      <c r="J165" s="46"/>
      <c r="K165" s="46"/>
      <c r="L165" s="46"/>
      <c r="M165" s="46"/>
      <c r="N165" s="46"/>
    </row>
    <row r="166" spans="2:14" s="43" customFormat="1" x14ac:dyDescent="0.25">
      <c r="B166" s="44">
        <f t="shared" si="35"/>
        <v>4</v>
      </c>
      <c r="C166" s="45" t="str">
        <f t="shared" si="36"/>
        <v>Landesliga BW</v>
      </c>
      <c r="D166" s="48" t="str">
        <f t="shared" si="37"/>
        <v>Fixplätze über Quote</v>
      </c>
      <c r="E166" s="46" t="s">
        <v>1074</v>
      </c>
      <c r="F166" s="47" t="str">
        <f t="shared" si="34"/>
        <v>26</v>
      </c>
      <c r="G166" s="46" t="str">
        <f>IF(LEFT(E166,1)="B",VLOOKUP(E166,'Ranking Männer'!A:C,3,0),IF(LEFT(E166,1)="S",VLOOKUP(E166,'Ranking Männer'!E:G,3,0),VLOOKUP(E166,'Ranking Männer'!I:K,3,0)))</f>
        <v>Südbaden 26</v>
      </c>
      <c r="H166" s="46"/>
      <c r="I166" s="47"/>
      <c r="J166" s="46"/>
      <c r="K166" s="46"/>
      <c r="L166" s="46"/>
      <c r="M166" s="46"/>
      <c r="N166" s="46"/>
    </row>
    <row r="167" spans="2:14" s="43" customFormat="1" x14ac:dyDescent="0.25">
      <c r="B167" s="44">
        <f t="shared" si="35"/>
        <v>4</v>
      </c>
      <c r="C167" s="45" t="str">
        <f t="shared" si="36"/>
        <v>Landesliga BW</v>
      </c>
      <c r="D167" s="48" t="str">
        <f t="shared" si="37"/>
        <v>Fixplätze über Quote</v>
      </c>
      <c r="E167" s="46" t="s">
        <v>1075</v>
      </c>
      <c r="F167" s="47" t="str">
        <f t="shared" si="34"/>
        <v>27</v>
      </c>
      <c r="G167" s="46" t="str">
        <f>IF(LEFT(E167,1)="B",VLOOKUP(E167,'Ranking Männer'!A:C,3,0),IF(LEFT(E167,1)="S",VLOOKUP(E167,'Ranking Männer'!E:G,3,0),VLOOKUP(E167,'Ranking Männer'!I:K,3,0)))</f>
        <v>Südbaden 27</v>
      </c>
      <c r="H167" s="46"/>
      <c r="I167" s="47"/>
      <c r="J167" s="46"/>
      <c r="K167" s="46"/>
      <c r="L167" s="46"/>
      <c r="M167" s="46"/>
      <c r="N167" s="46"/>
    </row>
    <row r="168" spans="2:14" s="43" customFormat="1" x14ac:dyDescent="0.25">
      <c r="B168" s="44">
        <f t="shared" si="35"/>
        <v>4</v>
      </c>
      <c r="C168" s="45" t="str">
        <f t="shared" si="36"/>
        <v>Landesliga BW</v>
      </c>
      <c r="D168" s="48" t="str">
        <f t="shared" si="37"/>
        <v>Fixplätze über Quote</v>
      </c>
      <c r="E168" s="46" t="s">
        <v>1076</v>
      </c>
      <c r="F168" s="47" t="str">
        <f t="shared" si="34"/>
        <v>28</v>
      </c>
      <c r="G168" s="46" t="str">
        <f>IF(LEFT(E168,1)="B",VLOOKUP(E168,'Ranking Männer'!A:C,3,0),IF(LEFT(E168,1)="S",VLOOKUP(E168,'Ranking Männer'!E:G,3,0),VLOOKUP(E168,'Ranking Männer'!I:K,3,0)))</f>
        <v>Südbaden 28</v>
      </c>
      <c r="H168" s="46"/>
      <c r="I168" s="47"/>
      <c r="J168" s="46"/>
      <c r="K168" s="46"/>
      <c r="L168" s="46"/>
      <c r="M168" s="46"/>
      <c r="N168" s="46"/>
    </row>
    <row r="169" spans="2:14" s="43" customFormat="1" x14ac:dyDescent="0.25">
      <c r="B169" s="44">
        <f t="shared" si="35"/>
        <v>4</v>
      </c>
      <c r="C169" s="45" t="str">
        <f t="shared" si="36"/>
        <v>Landesliga BW</v>
      </c>
      <c r="D169" s="48" t="str">
        <f t="shared" si="37"/>
        <v>Fixplätze über Quote</v>
      </c>
      <c r="E169" s="46" t="s">
        <v>1077</v>
      </c>
      <c r="F169" s="47" t="str">
        <f t="shared" si="34"/>
        <v>29</v>
      </c>
      <c r="G169" s="46" t="str">
        <f>IF(LEFT(E169,1)="B",VLOOKUP(E169,'Ranking Männer'!A:C,3,0),IF(LEFT(E169,1)="S",VLOOKUP(E169,'Ranking Männer'!E:G,3,0),VLOOKUP(E169,'Ranking Männer'!I:K,3,0)))</f>
        <v>Südbaden 29</v>
      </c>
      <c r="H169" s="46"/>
      <c r="I169" s="47"/>
      <c r="J169" s="46"/>
      <c r="K169" s="46"/>
      <c r="L169" s="46"/>
      <c r="M169" s="46"/>
      <c r="N169" s="46"/>
    </row>
    <row r="170" spans="2:14" s="43" customFormat="1" x14ac:dyDescent="0.25">
      <c r="B170" s="44">
        <f t="shared" si="35"/>
        <v>4</v>
      </c>
      <c r="C170" s="45" t="str">
        <f t="shared" si="36"/>
        <v>Landesliga BW</v>
      </c>
      <c r="D170" s="48" t="str">
        <f t="shared" si="37"/>
        <v>Fixplätze über Quote</v>
      </c>
      <c r="E170" s="46" t="s">
        <v>1078</v>
      </c>
      <c r="F170" s="47" t="str">
        <f t="shared" si="34"/>
        <v>30</v>
      </c>
      <c r="G170" s="46" t="str">
        <f>IF(LEFT(E170,1)="B",VLOOKUP(E170,'Ranking Männer'!A:C,3,0),IF(LEFT(E170,1)="S",VLOOKUP(E170,'Ranking Männer'!E:G,3,0),VLOOKUP(E170,'Ranking Männer'!I:K,3,0)))</f>
        <v>Südbaden 30</v>
      </c>
      <c r="H170" s="46"/>
      <c r="I170" s="47"/>
      <c r="J170" s="46"/>
      <c r="K170" s="46"/>
      <c r="L170" s="46"/>
      <c r="M170" s="46"/>
      <c r="N170" s="46"/>
    </row>
    <row r="171" spans="2:14" s="43" customFormat="1" x14ac:dyDescent="0.25">
      <c r="B171" s="44">
        <f t="shared" si="35"/>
        <v>4</v>
      </c>
      <c r="C171" s="45" t="str">
        <f t="shared" si="36"/>
        <v>Landesliga BW</v>
      </c>
      <c r="D171" s="48" t="str">
        <f t="shared" si="37"/>
        <v>Fixplätze über Quote</v>
      </c>
      <c r="E171" s="46" t="s">
        <v>1079</v>
      </c>
      <c r="F171" s="47" t="str">
        <f t="shared" si="34"/>
        <v>31</v>
      </c>
      <c r="G171" s="46" t="str">
        <f>IF(LEFT(E171,1)="B",VLOOKUP(E171,'Ranking Männer'!A:C,3,0),IF(LEFT(E171,1)="S",VLOOKUP(E171,'Ranking Männer'!E:G,3,0),VLOOKUP(E171,'Ranking Männer'!I:K,3,0)))</f>
        <v>Südbaden 31</v>
      </c>
      <c r="H171" s="46"/>
      <c r="I171" s="47"/>
      <c r="J171" s="46"/>
      <c r="K171" s="46"/>
      <c r="L171" s="46"/>
      <c r="M171" s="46"/>
      <c r="N171" s="46"/>
    </row>
    <row r="172" spans="2:14" s="43" customFormat="1" x14ac:dyDescent="0.25">
      <c r="B172" s="44">
        <f t="shared" si="35"/>
        <v>4</v>
      </c>
      <c r="C172" s="45" t="str">
        <f t="shared" si="36"/>
        <v>Landesliga BW</v>
      </c>
      <c r="D172" s="48" t="str">
        <f t="shared" si="37"/>
        <v>Fixplätze über Quote</v>
      </c>
      <c r="E172" s="46" t="s">
        <v>1080</v>
      </c>
      <c r="F172" s="47" t="str">
        <f t="shared" si="34"/>
        <v>32</v>
      </c>
      <c r="G172" s="46" t="str">
        <f>IF(LEFT(E172,1)="B",VLOOKUP(E172,'Ranking Männer'!A:C,3,0),IF(LEFT(E172,1)="S",VLOOKUP(E172,'Ranking Männer'!E:G,3,0),VLOOKUP(E172,'Ranking Männer'!I:K,3,0)))</f>
        <v>Südbaden 32</v>
      </c>
      <c r="H172" s="46"/>
      <c r="I172" s="47"/>
      <c r="J172" s="46"/>
      <c r="K172" s="46"/>
      <c r="L172" s="46"/>
      <c r="M172" s="46"/>
      <c r="N172" s="46"/>
    </row>
    <row r="173" spans="2:14" s="43" customFormat="1" x14ac:dyDescent="0.25">
      <c r="B173" s="44">
        <f t="shared" si="35"/>
        <v>4</v>
      </c>
      <c r="C173" s="45" t="str">
        <f t="shared" si="36"/>
        <v>Landesliga BW</v>
      </c>
      <c r="D173" s="48" t="str">
        <f t="shared" si="37"/>
        <v>Fixplätze über Quote</v>
      </c>
      <c r="E173" s="46" t="s">
        <v>1081</v>
      </c>
      <c r="F173" s="47" t="str">
        <f t="shared" si="34"/>
        <v>33</v>
      </c>
      <c r="G173" s="46" t="str">
        <f>IF(LEFT(E173,1)="B",VLOOKUP(E173,'Ranking Männer'!A:C,3,0),IF(LEFT(E173,1)="S",VLOOKUP(E173,'Ranking Männer'!E:G,3,0),VLOOKUP(E173,'Ranking Männer'!I:K,3,0)))</f>
        <v>Südbaden 33</v>
      </c>
      <c r="H173" s="46"/>
      <c r="I173" s="47"/>
      <c r="J173" s="46"/>
      <c r="K173" s="46"/>
      <c r="L173" s="46"/>
      <c r="M173" s="46"/>
      <c r="N173" s="46"/>
    </row>
    <row r="174" spans="2:14" s="43" customFormat="1" x14ac:dyDescent="0.25">
      <c r="B174" s="44">
        <f t="shared" si="35"/>
        <v>4</v>
      </c>
      <c r="C174" s="45" t="str">
        <f t="shared" si="36"/>
        <v>Landesliga BW</v>
      </c>
      <c r="D174" s="48" t="str">
        <f t="shared" si="37"/>
        <v>Fixplätze über Quote</v>
      </c>
      <c r="E174" s="46" t="s">
        <v>1082</v>
      </c>
      <c r="F174" s="47" t="str">
        <f t="shared" si="34"/>
        <v>34</v>
      </c>
      <c r="G174" s="46" t="str">
        <f>IF(LEFT(E174,1)="B",VLOOKUP(E174,'Ranking Männer'!A:C,3,0),IF(LEFT(E174,1)="S",VLOOKUP(E174,'Ranking Männer'!E:G,3,0),VLOOKUP(E174,'Ranking Männer'!I:K,3,0)))</f>
        <v>Südbaden 34</v>
      </c>
      <c r="H174" s="46"/>
      <c r="I174" s="47"/>
      <c r="J174" s="46"/>
      <c r="K174" s="46"/>
      <c r="L174" s="46"/>
      <c r="M174" s="46"/>
      <c r="N174" s="46"/>
    </row>
    <row r="175" spans="2:14" s="43" customFormat="1" x14ac:dyDescent="0.25">
      <c r="B175" s="44">
        <f>+B174</f>
        <v>4</v>
      </c>
      <c r="C175" s="45" t="str">
        <f>+C174</f>
        <v>Landesliga BW</v>
      </c>
      <c r="D175" s="48" t="str">
        <f>+D174</f>
        <v>Fixplätze über Quote</v>
      </c>
      <c r="E175" s="46" t="s">
        <v>1248</v>
      </c>
      <c r="F175" s="47" t="str">
        <f t="shared" si="34"/>
        <v>53</v>
      </c>
      <c r="G175" s="46" t="str">
        <f>IF(LEFT(E175,1)="B",VLOOKUP(E175,'Ranking Männer'!A:C,3,0),IF(LEFT(E175,1)="S",VLOOKUP(E175,'Ranking Männer'!E:G,3,0),VLOOKUP(E175,'Ranking Männer'!I:K,3,0)))</f>
        <v>Württemberg 53</v>
      </c>
      <c r="H175" s="46"/>
      <c r="I175" s="47"/>
      <c r="J175" s="46"/>
      <c r="K175" s="46"/>
      <c r="L175" s="46"/>
      <c r="M175" s="46"/>
      <c r="N175" s="46"/>
    </row>
    <row r="176" spans="2:14" s="43" customFormat="1" x14ac:dyDescent="0.25">
      <c r="B176" s="44">
        <f t="shared" si="35"/>
        <v>4</v>
      </c>
      <c r="C176" s="45" t="str">
        <f t="shared" si="36"/>
        <v>Landesliga BW</v>
      </c>
      <c r="D176" s="48" t="str">
        <f t="shared" si="37"/>
        <v>Fixplätze über Quote</v>
      </c>
      <c r="E176" s="46" t="s">
        <v>1249</v>
      </c>
      <c r="F176" s="47" t="str">
        <f t="shared" si="34"/>
        <v>54</v>
      </c>
      <c r="G176" s="46" t="str">
        <f>IF(LEFT(E176,1)="B",VLOOKUP(E176,'Ranking Männer'!A:C,3,0),IF(LEFT(E176,1)="S",VLOOKUP(E176,'Ranking Männer'!E:G,3,0),VLOOKUP(E176,'Ranking Männer'!I:K,3,0)))</f>
        <v>Württemberg 54</v>
      </c>
      <c r="H176" s="46"/>
      <c r="I176" s="47"/>
      <c r="J176" s="46"/>
      <c r="K176" s="46"/>
      <c r="L176" s="46"/>
      <c r="M176" s="46"/>
      <c r="N176" s="46"/>
    </row>
    <row r="177" spans="2:14" s="43" customFormat="1" x14ac:dyDescent="0.25">
      <c r="B177" s="44">
        <f t="shared" si="35"/>
        <v>4</v>
      </c>
      <c r="C177" s="45" t="str">
        <f t="shared" si="36"/>
        <v>Landesliga BW</v>
      </c>
      <c r="D177" s="48" t="str">
        <f t="shared" si="37"/>
        <v>Fixplätze über Quote</v>
      </c>
      <c r="E177" s="46" t="s">
        <v>1250</v>
      </c>
      <c r="F177" s="47" t="str">
        <f t="shared" si="34"/>
        <v>55</v>
      </c>
      <c r="G177" s="46" t="str">
        <f>IF(LEFT(E177,1)="B",VLOOKUP(E177,'Ranking Männer'!A:C,3,0),IF(LEFT(E177,1)="S",VLOOKUP(E177,'Ranking Männer'!E:G,3,0),VLOOKUP(E177,'Ranking Männer'!I:K,3,0)))</f>
        <v>Württemberg 55</v>
      </c>
      <c r="H177" s="46"/>
      <c r="I177" s="47"/>
      <c r="J177" s="46"/>
      <c r="K177" s="46"/>
      <c r="L177" s="46"/>
      <c r="M177" s="46"/>
      <c r="N177" s="46"/>
    </row>
    <row r="178" spans="2:14" s="43" customFormat="1" x14ac:dyDescent="0.25">
      <c r="B178" s="44">
        <f t="shared" si="35"/>
        <v>4</v>
      </c>
      <c r="C178" s="45" t="str">
        <f t="shared" si="36"/>
        <v>Landesliga BW</v>
      </c>
      <c r="D178" s="48" t="str">
        <f t="shared" si="37"/>
        <v>Fixplätze über Quote</v>
      </c>
      <c r="E178" s="46" t="s">
        <v>1251</v>
      </c>
      <c r="F178" s="47" t="str">
        <f t="shared" si="34"/>
        <v>56</v>
      </c>
      <c r="G178" s="46" t="str">
        <f>IF(LEFT(E178,1)="B",VLOOKUP(E178,'Ranking Männer'!A:C,3,0),IF(LEFT(E178,1)="S",VLOOKUP(E178,'Ranking Männer'!E:G,3,0),VLOOKUP(E178,'Ranking Männer'!I:K,3,0)))</f>
        <v>Württemberg 56</v>
      </c>
      <c r="H178" s="46"/>
      <c r="I178" s="47"/>
      <c r="J178" s="46"/>
      <c r="K178" s="46"/>
      <c r="L178" s="46"/>
      <c r="M178" s="46"/>
      <c r="N178" s="46"/>
    </row>
    <row r="179" spans="2:14" s="43" customFormat="1" x14ac:dyDescent="0.25">
      <c r="B179" s="44">
        <f t="shared" si="35"/>
        <v>4</v>
      </c>
      <c r="C179" s="45" t="str">
        <f t="shared" si="36"/>
        <v>Landesliga BW</v>
      </c>
      <c r="D179" s="48" t="str">
        <f t="shared" si="37"/>
        <v>Fixplätze über Quote</v>
      </c>
      <c r="E179" s="46" t="s">
        <v>1252</v>
      </c>
      <c r="F179" s="47" t="str">
        <f t="shared" si="34"/>
        <v>57</v>
      </c>
      <c r="G179" s="46" t="str">
        <f>IF(LEFT(E179,1)="B",VLOOKUP(E179,'Ranking Männer'!A:C,3,0),IF(LEFT(E179,1)="S",VLOOKUP(E179,'Ranking Männer'!E:G,3,0),VLOOKUP(E179,'Ranking Männer'!I:K,3,0)))</f>
        <v>Württemberg 57</v>
      </c>
      <c r="H179" s="46"/>
      <c r="I179" s="47"/>
      <c r="J179" s="46"/>
      <c r="K179" s="46"/>
      <c r="L179" s="46"/>
      <c r="M179" s="46"/>
      <c r="N179" s="46"/>
    </row>
    <row r="180" spans="2:14" s="43" customFormat="1" x14ac:dyDescent="0.25">
      <c r="B180" s="44">
        <f t="shared" si="35"/>
        <v>4</v>
      </c>
      <c r="C180" s="45" t="str">
        <f t="shared" si="36"/>
        <v>Landesliga BW</v>
      </c>
      <c r="D180" s="48" t="str">
        <f t="shared" si="37"/>
        <v>Fixplätze über Quote</v>
      </c>
      <c r="E180" s="46" t="s">
        <v>1253</v>
      </c>
      <c r="F180" s="47" t="str">
        <f t="shared" si="34"/>
        <v>58</v>
      </c>
      <c r="G180" s="46" t="str">
        <f>IF(LEFT(E180,1)="B",VLOOKUP(E180,'Ranking Männer'!A:C,3,0),IF(LEFT(E180,1)="S",VLOOKUP(E180,'Ranking Männer'!E:G,3,0),VLOOKUP(E180,'Ranking Männer'!I:K,3,0)))</f>
        <v>Württemberg 58</v>
      </c>
      <c r="H180" s="46"/>
      <c r="I180" s="47"/>
      <c r="J180" s="46"/>
      <c r="K180" s="46"/>
      <c r="L180" s="46"/>
      <c r="M180" s="46"/>
      <c r="N180" s="46"/>
    </row>
    <row r="181" spans="2:14" s="43" customFormat="1" x14ac:dyDescent="0.25">
      <c r="B181" s="44">
        <f t="shared" si="35"/>
        <v>4</v>
      </c>
      <c r="C181" s="45" t="str">
        <f t="shared" si="36"/>
        <v>Landesliga BW</v>
      </c>
      <c r="D181" s="48" t="str">
        <f t="shared" si="37"/>
        <v>Fixplätze über Quote</v>
      </c>
      <c r="E181" s="46" t="s">
        <v>1254</v>
      </c>
      <c r="F181" s="47" t="str">
        <f t="shared" si="34"/>
        <v>59</v>
      </c>
      <c r="G181" s="46" t="str">
        <f>IF(LEFT(E181,1)="B",VLOOKUP(E181,'Ranking Männer'!A:C,3,0),IF(LEFT(E181,1)="S",VLOOKUP(E181,'Ranking Männer'!E:G,3,0),VLOOKUP(E181,'Ranking Männer'!I:K,3,0)))</f>
        <v>Württemberg 59</v>
      </c>
      <c r="H181" s="46"/>
      <c r="I181" s="47"/>
      <c r="J181" s="46"/>
      <c r="K181" s="46"/>
      <c r="L181" s="46"/>
      <c r="M181" s="46"/>
      <c r="N181" s="46"/>
    </row>
    <row r="182" spans="2:14" s="43" customFormat="1" x14ac:dyDescent="0.25">
      <c r="B182" s="44">
        <f t="shared" si="35"/>
        <v>4</v>
      </c>
      <c r="C182" s="45" t="str">
        <f t="shared" si="36"/>
        <v>Landesliga BW</v>
      </c>
      <c r="D182" s="48" t="str">
        <f t="shared" si="37"/>
        <v>Fixplätze über Quote</v>
      </c>
      <c r="E182" s="46" t="s">
        <v>1255</v>
      </c>
      <c r="F182" s="47" t="str">
        <f t="shared" si="34"/>
        <v>60</v>
      </c>
      <c r="G182" s="46" t="str">
        <f>IF(LEFT(E182,1)="B",VLOOKUP(E182,'Ranking Männer'!A:C,3,0),IF(LEFT(E182,1)="S",VLOOKUP(E182,'Ranking Männer'!E:G,3,0),VLOOKUP(E182,'Ranking Männer'!I:K,3,0)))</f>
        <v>Württemberg 60</v>
      </c>
      <c r="H182" s="46"/>
      <c r="I182" s="47"/>
      <c r="J182" s="46"/>
      <c r="K182" s="46"/>
      <c r="L182" s="46"/>
      <c r="M182" s="46"/>
      <c r="N182" s="46"/>
    </row>
    <row r="183" spans="2:14" s="43" customFormat="1" x14ac:dyDescent="0.25">
      <c r="B183" s="44">
        <f t="shared" si="35"/>
        <v>4</v>
      </c>
      <c r="C183" s="45" t="str">
        <f t="shared" si="36"/>
        <v>Landesliga BW</v>
      </c>
      <c r="D183" s="48" t="str">
        <f t="shared" si="37"/>
        <v>Fixplätze über Quote</v>
      </c>
      <c r="E183" s="46" t="s">
        <v>1256</v>
      </c>
      <c r="F183" s="47" t="str">
        <f t="shared" si="34"/>
        <v>61</v>
      </c>
      <c r="G183" s="46" t="str">
        <f>IF(LEFT(E183,1)="B",VLOOKUP(E183,'Ranking Männer'!A:C,3,0),IF(LEFT(E183,1)="S",VLOOKUP(E183,'Ranking Männer'!E:G,3,0),VLOOKUP(E183,'Ranking Männer'!I:K,3,0)))</f>
        <v>Württemberg 61</v>
      </c>
      <c r="H183" s="46"/>
      <c r="I183" s="47"/>
      <c r="J183" s="46"/>
      <c r="K183" s="46"/>
      <c r="L183" s="46"/>
      <c r="M183" s="46"/>
      <c r="N183" s="46"/>
    </row>
    <row r="184" spans="2:14" s="43" customFormat="1" x14ac:dyDescent="0.25">
      <c r="B184" s="44">
        <f t="shared" si="35"/>
        <v>4</v>
      </c>
      <c r="C184" s="45" t="str">
        <f t="shared" si="36"/>
        <v>Landesliga BW</v>
      </c>
      <c r="D184" s="48" t="str">
        <f t="shared" si="37"/>
        <v>Fixplätze über Quote</v>
      </c>
      <c r="E184" s="46" t="s">
        <v>1257</v>
      </c>
      <c r="F184" s="47" t="str">
        <f t="shared" si="34"/>
        <v>62</v>
      </c>
      <c r="G184" s="46" t="str">
        <f>IF(LEFT(E184,1)="B",VLOOKUP(E184,'Ranking Männer'!A:C,3,0),IF(LEFT(E184,1)="S",VLOOKUP(E184,'Ranking Männer'!E:G,3,0),VLOOKUP(E184,'Ranking Männer'!I:K,3,0)))</f>
        <v>Württemberg 62</v>
      </c>
      <c r="H184" s="46"/>
      <c r="I184" s="47"/>
      <c r="J184" s="46"/>
      <c r="K184" s="46"/>
      <c r="L184" s="46"/>
      <c r="M184" s="46"/>
      <c r="N184" s="46"/>
    </row>
    <row r="185" spans="2:14" s="43" customFormat="1" x14ac:dyDescent="0.25">
      <c r="B185" s="44">
        <f t="shared" si="35"/>
        <v>4</v>
      </c>
      <c r="C185" s="45" t="str">
        <f t="shared" si="36"/>
        <v>Landesliga BW</v>
      </c>
      <c r="D185" s="48" t="str">
        <f t="shared" si="37"/>
        <v>Fixplätze über Quote</v>
      </c>
      <c r="E185" s="46" t="s">
        <v>1258</v>
      </c>
      <c r="F185" s="47" t="str">
        <f t="shared" si="34"/>
        <v>63</v>
      </c>
      <c r="G185" s="46" t="str">
        <f>IF(LEFT(E185,1)="B",VLOOKUP(E185,'Ranking Männer'!A:C,3,0),IF(LEFT(E185,1)="S",VLOOKUP(E185,'Ranking Männer'!E:G,3,0),VLOOKUP(E185,'Ranking Männer'!I:K,3,0)))</f>
        <v>Württemberg 63</v>
      </c>
      <c r="H185" s="46"/>
      <c r="I185" s="47"/>
      <c r="J185" s="46"/>
      <c r="K185" s="46"/>
      <c r="L185" s="46"/>
      <c r="M185" s="46"/>
      <c r="N185" s="46"/>
    </row>
    <row r="186" spans="2:14" s="43" customFormat="1" x14ac:dyDescent="0.25">
      <c r="B186" s="44">
        <f t="shared" si="35"/>
        <v>4</v>
      </c>
      <c r="C186" s="45" t="str">
        <f t="shared" si="36"/>
        <v>Landesliga BW</v>
      </c>
      <c r="D186" s="48" t="str">
        <f t="shared" si="37"/>
        <v>Fixplätze über Quote</v>
      </c>
      <c r="E186" s="46" t="s">
        <v>1259</v>
      </c>
      <c r="F186" s="47" t="str">
        <f t="shared" si="34"/>
        <v>64</v>
      </c>
      <c r="G186" s="46" t="str">
        <f>IF(LEFT(E186,1)="B",VLOOKUP(E186,'Ranking Männer'!A:C,3,0),IF(LEFT(E186,1)="S",VLOOKUP(E186,'Ranking Männer'!E:G,3,0),VLOOKUP(E186,'Ranking Männer'!I:K,3,0)))</f>
        <v>Württemberg 64</v>
      </c>
      <c r="H186" s="46"/>
      <c r="I186" s="47"/>
      <c r="J186" s="46"/>
      <c r="K186" s="46"/>
      <c r="L186" s="46"/>
      <c r="M186" s="46"/>
      <c r="N186" s="46"/>
    </row>
    <row r="187" spans="2:14" s="43" customFormat="1" x14ac:dyDescent="0.25">
      <c r="B187" s="44">
        <f t="shared" si="35"/>
        <v>4</v>
      </c>
      <c r="C187" s="45" t="str">
        <f t="shared" si="36"/>
        <v>Landesliga BW</v>
      </c>
      <c r="D187" s="48" t="str">
        <f t="shared" si="37"/>
        <v>Fixplätze über Quote</v>
      </c>
      <c r="E187" s="46" t="s">
        <v>1260</v>
      </c>
      <c r="F187" s="47" t="str">
        <f t="shared" si="34"/>
        <v>65</v>
      </c>
      <c r="G187" s="46" t="str">
        <f>IF(LEFT(E187,1)="B",VLOOKUP(E187,'Ranking Männer'!A:C,3,0),IF(LEFT(E187,1)="S",VLOOKUP(E187,'Ranking Männer'!E:G,3,0),VLOOKUP(E187,'Ranking Männer'!I:K,3,0)))</f>
        <v>Württemberg 65</v>
      </c>
      <c r="H187" s="46"/>
      <c r="I187" s="47"/>
      <c r="J187" s="46"/>
      <c r="K187" s="46"/>
      <c r="L187" s="46"/>
      <c r="M187" s="46"/>
      <c r="N187" s="46"/>
    </row>
    <row r="188" spans="2:14" s="43" customFormat="1" x14ac:dyDescent="0.25">
      <c r="B188" s="44">
        <f t="shared" si="35"/>
        <v>4</v>
      </c>
      <c r="C188" s="45" t="str">
        <f t="shared" si="36"/>
        <v>Landesliga BW</v>
      </c>
      <c r="D188" s="48" t="str">
        <f t="shared" si="37"/>
        <v>Fixplätze über Quote</v>
      </c>
      <c r="E188" s="46" t="s">
        <v>1261</v>
      </c>
      <c r="F188" s="47" t="str">
        <f t="shared" si="34"/>
        <v>66</v>
      </c>
      <c r="G188" s="46" t="str">
        <f>IF(LEFT(E188,1)="B",VLOOKUP(E188,'Ranking Männer'!A:C,3,0),IF(LEFT(E188,1)="S",VLOOKUP(E188,'Ranking Männer'!E:G,3,0),VLOOKUP(E188,'Ranking Männer'!I:K,3,0)))</f>
        <v>Württemberg 66</v>
      </c>
      <c r="H188" s="46"/>
      <c r="I188" s="47"/>
      <c r="J188" s="46"/>
      <c r="K188" s="46"/>
      <c r="L188" s="46"/>
      <c r="M188" s="46"/>
      <c r="N188" s="46"/>
    </row>
    <row r="189" spans="2:14" s="43" customFormat="1" x14ac:dyDescent="0.25">
      <c r="B189" s="44">
        <f t="shared" si="35"/>
        <v>4</v>
      </c>
      <c r="C189" s="45" t="str">
        <f t="shared" si="36"/>
        <v>Landesliga BW</v>
      </c>
      <c r="D189" s="48" t="str">
        <f t="shared" si="37"/>
        <v>Fixplätze über Quote</v>
      </c>
      <c r="E189" s="46" t="s">
        <v>1262</v>
      </c>
      <c r="F189" s="47" t="str">
        <f t="shared" si="34"/>
        <v>67</v>
      </c>
      <c r="G189" s="46" t="str">
        <f>IF(LEFT(E189,1)="B",VLOOKUP(E189,'Ranking Männer'!A:C,3,0),IF(LEFT(E189,1)="S",VLOOKUP(E189,'Ranking Männer'!E:G,3,0),VLOOKUP(E189,'Ranking Männer'!I:K,3,0)))</f>
        <v>Württemberg 67</v>
      </c>
      <c r="H189" s="46"/>
      <c r="I189" s="47"/>
      <c r="J189" s="46"/>
      <c r="K189" s="46"/>
      <c r="L189" s="46"/>
      <c r="M189" s="46"/>
      <c r="N189" s="46"/>
    </row>
    <row r="190" spans="2:14" s="43" customFormat="1" x14ac:dyDescent="0.25">
      <c r="B190" s="44">
        <f t="shared" si="35"/>
        <v>4</v>
      </c>
      <c r="C190" s="45" t="str">
        <f t="shared" si="36"/>
        <v>Landesliga BW</v>
      </c>
      <c r="D190" s="48" t="str">
        <f t="shared" si="37"/>
        <v>Fixplätze über Quote</v>
      </c>
      <c r="E190" s="46" t="s">
        <v>1263</v>
      </c>
      <c r="F190" s="47" t="str">
        <f t="shared" si="34"/>
        <v>68</v>
      </c>
      <c r="G190" s="46" t="str">
        <f>IF(LEFT(E190,1)="B",VLOOKUP(E190,'Ranking Männer'!A:C,3,0),IF(LEFT(E190,1)="S",VLOOKUP(E190,'Ranking Männer'!E:G,3,0),VLOOKUP(E190,'Ranking Männer'!I:K,3,0)))</f>
        <v>Württemberg 68</v>
      </c>
      <c r="H190" s="46"/>
      <c r="I190" s="47"/>
      <c r="J190" s="46"/>
      <c r="K190" s="46"/>
      <c r="L190" s="46"/>
      <c r="M190" s="46"/>
      <c r="N190" s="46"/>
    </row>
    <row r="191" spans="2:14" s="43" customFormat="1" x14ac:dyDescent="0.25">
      <c r="B191" s="44">
        <f t="shared" si="35"/>
        <v>4</v>
      </c>
      <c r="C191" s="45" t="str">
        <f t="shared" si="36"/>
        <v>Landesliga BW</v>
      </c>
      <c r="D191" s="48" t="str">
        <f t="shared" si="37"/>
        <v>Fixplätze über Quote</v>
      </c>
      <c r="E191" s="46" t="s">
        <v>1264</v>
      </c>
      <c r="F191" s="47" t="str">
        <f t="shared" si="34"/>
        <v>69</v>
      </c>
      <c r="G191" s="46" t="str">
        <f>IF(LEFT(E191,1)="B",VLOOKUP(E191,'Ranking Männer'!A:C,3,0),IF(LEFT(E191,1)="S",VLOOKUP(E191,'Ranking Männer'!E:G,3,0),VLOOKUP(E191,'Ranking Männer'!I:K,3,0)))</f>
        <v>Württemberg 69</v>
      </c>
      <c r="H191" s="46"/>
      <c r="I191" s="47"/>
      <c r="J191" s="46"/>
      <c r="K191" s="46"/>
      <c r="L191" s="46"/>
      <c r="M191" s="46"/>
      <c r="N191" s="46"/>
    </row>
    <row r="192" spans="2:14" s="43" customFormat="1" x14ac:dyDescent="0.25">
      <c r="B192" s="44">
        <f t="shared" si="35"/>
        <v>4</v>
      </c>
      <c r="C192" s="45" t="str">
        <f t="shared" si="36"/>
        <v>Landesliga BW</v>
      </c>
      <c r="D192" s="48" t="str">
        <f t="shared" si="37"/>
        <v>Fixplätze über Quote</v>
      </c>
      <c r="E192" s="46" t="s">
        <v>1265</v>
      </c>
      <c r="F192" s="47" t="str">
        <f t="shared" si="34"/>
        <v>70</v>
      </c>
      <c r="G192" s="46" t="str">
        <f>IF(LEFT(E192,1)="B",VLOOKUP(E192,'Ranking Männer'!A:C,3,0),IF(LEFT(E192,1)="S",VLOOKUP(E192,'Ranking Männer'!E:G,3,0),VLOOKUP(E192,'Ranking Männer'!I:K,3,0)))</f>
        <v>Württemberg 70</v>
      </c>
      <c r="H192" s="46"/>
      <c r="I192" s="47"/>
      <c r="J192" s="46"/>
      <c r="K192" s="46"/>
      <c r="L192" s="46"/>
      <c r="M192" s="46"/>
      <c r="N192" s="46"/>
    </row>
    <row r="193" spans="2:14" s="43" customFormat="1" x14ac:dyDescent="0.25">
      <c r="B193" s="44">
        <f t="shared" si="35"/>
        <v>4</v>
      </c>
      <c r="C193" s="45" t="str">
        <f t="shared" si="36"/>
        <v>Landesliga BW</v>
      </c>
      <c r="D193" s="48" t="str">
        <f t="shared" si="37"/>
        <v>Fixplätze über Quote</v>
      </c>
      <c r="E193" s="46" t="s">
        <v>1266</v>
      </c>
      <c r="F193" s="47" t="str">
        <f t="shared" si="34"/>
        <v>71</v>
      </c>
      <c r="G193" s="46" t="str">
        <f>IF(LEFT(E193,1)="B",VLOOKUP(E193,'Ranking Männer'!A:C,3,0),IF(LEFT(E193,1)="S",VLOOKUP(E193,'Ranking Männer'!E:G,3,0),VLOOKUP(E193,'Ranking Männer'!I:K,3,0)))</f>
        <v>Württemberg 71</v>
      </c>
      <c r="H193" s="46"/>
      <c r="I193" s="47"/>
      <c r="J193" s="46"/>
      <c r="K193" s="46"/>
      <c r="L193" s="46"/>
      <c r="M193" s="46"/>
      <c r="N193" s="46"/>
    </row>
    <row r="194" spans="2:14" s="43" customFormat="1" x14ac:dyDescent="0.25">
      <c r="B194" s="44">
        <f t="shared" si="35"/>
        <v>4</v>
      </c>
      <c r="C194" s="45" t="str">
        <f t="shared" si="36"/>
        <v>Landesliga BW</v>
      </c>
      <c r="D194" s="48" t="str">
        <f t="shared" si="37"/>
        <v>Fixplätze über Quote</v>
      </c>
      <c r="E194" s="46" t="s">
        <v>1267</v>
      </c>
      <c r="F194" s="47" t="str">
        <f t="shared" si="34"/>
        <v>72</v>
      </c>
      <c r="G194" s="46" t="str">
        <f>IF(LEFT(E194,1)="B",VLOOKUP(E194,'Ranking Männer'!A:C,3,0),IF(LEFT(E194,1)="S",VLOOKUP(E194,'Ranking Männer'!E:G,3,0),VLOOKUP(E194,'Ranking Männer'!I:K,3,0)))</f>
        <v>Württemberg 72</v>
      </c>
      <c r="H194" s="46"/>
      <c r="I194" s="47"/>
      <c r="J194" s="46"/>
      <c r="K194" s="46"/>
      <c r="L194" s="46"/>
      <c r="M194" s="46"/>
      <c r="N194" s="46"/>
    </row>
    <row r="195" spans="2:14" s="43" customFormat="1" x14ac:dyDescent="0.25">
      <c r="B195" s="44">
        <f t="shared" si="35"/>
        <v>4</v>
      </c>
      <c r="C195" s="45" t="str">
        <f t="shared" si="36"/>
        <v>Landesliga BW</v>
      </c>
      <c r="D195" s="48" t="str">
        <f t="shared" si="37"/>
        <v>Fixplätze über Quote</v>
      </c>
      <c r="E195" s="46" t="s">
        <v>1268</v>
      </c>
      <c r="F195" s="47" t="str">
        <f t="shared" si="34"/>
        <v>73</v>
      </c>
      <c r="G195" s="46" t="str">
        <f>IF(LEFT(E195,1)="B",VLOOKUP(E195,'Ranking Männer'!A:C,3,0),IF(LEFT(E195,1)="S",VLOOKUP(E195,'Ranking Männer'!E:G,3,0),VLOOKUP(E195,'Ranking Männer'!I:K,3,0)))</f>
        <v>Württemberg 73</v>
      </c>
      <c r="H195" s="46"/>
      <c r="I195" s="47"/>
      <c r="J195" s="46"/>
      <c r="K195" s="46"/>
      <c r="L195" s="46"/>
      <c r="M195" s="46"/>
      <c r="N195" s="46"/>
    </row>
    <row r="196" spans="2:14" s="43" customFormat="1" x14ac:dyDescent="0.25">
      <c r="B196" s="44">
        <f t="shared" si="35"/>
        <v>4</v>
      </c>
      <c r="C196" s="45" t="str">
        <f t="shared" si="36"/>
        <v>Landesliga BW</v>
      </c>
      <c r="D196" s="48" t="str">
        <f t="shared" si="37"/>
        <v>Fixplätze über Quote</v>
      </c>
      <c r="E196" s="46" t="s">
        <v>1269</v>
      </c>
      <c r="F196" s="47" t="str">
        <f t="shared" si="34"/>
        <v>74</v>
      </c>
      <c r="G196" s="46" t="str">
        <f>IF(LEFT(E196,1)="B",VLOOKUP(E196,'Ranking Männer'!A:C,3,0),IF(LEFT(E196,1)="S",VLOOKUP(E196,'Ranking Männer'!E:G,3,0),VLOOKUP(E196,'Ranking Männer'!I:K,3,0)))</f>
        <v>Württemberg 74</v>
      </c>
      <c r="H196" s="46"/>
      <c r="I196" s="47"/>
      <c r="J196" s="46"/>
      <c r="K196" s="46"/>
      <c r="L196" s="46"/>
      <c r="M196" s="46"/>
      <c r="N196" s="46"/>
    </row>
    <row r="197" spans="2:14" s="43" customFormat="1" x14ac:dyDescent="0.25">
      <c r="B197" s="44">
        <f t="shared" si="35"/>
        <v>4</v>
      </c>
      <c r="C197" s="45" t="str">
        <f t="shared" si="36"/>
        <v>Landesliga BW</v>
      </c>
      <c r="D197" s="48" t="str">
        <f t="shared" si="37"/>
        <v>Fixplätze über Quote</v>
      </c>
      <c r="E197" s="46" t="s">
        <v>1270</v>
      </c>
      <c r="F197" s="47" t="str">
        <f t="shared" si="34"/>
        <v>75</v>
      </c>
      <c r="G197" s="46" t="str">
        <f>IF(LEFT(E197,1)="B",VLOOKUP(E197,'Ranking Männer'!A:C,3,0),IF(LEFT(E197,1)="S",VLOOKUP(E197,'Ranking Männer'!E:G,3,0),VLOOKUP(E197,'Ranking Männer'!I:K,3,0)))</f>
        <v>Württemberg 75</v>
      </c>
      <c r="H197" s="46"/>
      <c r="I197" s="47"/>
      <c r="J197" s="46"/>
      <c r="K197" s="46"/>
      <c r="L197" s="46"/>
      <c r="M197" s="46"/>
      <c r="N197" s="46"/>
    </row>
    <row r="198" spans="2:14" s="43" customFormat="1" x14ac:dyDescent="0.25">
      <c r="B198" s="44">
        <f t="shared" si="35"/>
        <v>4</v>
      </c>
      <c r="C198" s="45" t="str">
        <f t="shared" si="36"/>
        <v>Landesliga BW</v>
      </c>
      <c r="D198" s="48" t="str">
        <f t="shared" si="37"/>
        <v>Fixplätze über Quote</v>
      </c>
      <c r="E198" s="46" t="s">
        <v>1271</v>
      </c>
      <c r="F198" s="47" t="str">
        <f t="shared" si="34"/>
        <v>76</v>
      </c>
      <c r="G198" s="46" t="str">
        <f>IF(LEFT(E198,1)="B",VLOOKUP(E198,'Ranking Männer'!A:C,3,0),IF(LEFT(E198,1)="S",VLOOKUP(E198,'Ranking Männer'!E:G,3,0),VLOOKUP(E198,'Ranking Männer'!I:K,3,0)))</f>
        <v>Württemberg 76</v>
      </c>
      <c r="H198" s="46"/>
      <c r="I198" s="47"/>
      <c r="J198" s="46"/>
      <c r="K198" s="46"/>
      <c r="L198" s="46"/>
      <c r="M198" s="46"/>
      <c r="N198" s="46"/>
    </row>
    <row r="199" spans="2:14" s="43" customFormat="1" x14ac:dyDescent="0.25">
      <c r="B199" s="44">
        <f t="shared" si="35"/>
        <v>4</v>
      </c>
      <c r="C199" s="45" t="str">
        <f t="shared" si="36"/>
        <v>Landesliga BW</v>
      </c>
      <c r="D199" s="48" t="str">
        <f t="shared" si="37"/>
        <v>Fixplätze über Quote</v>
      </c>
      <c r="E199" s="46" t="s">
        <v>1272</v>
      </c>
      <c r="F199" s="47" t="str">
        <f t="shared" si="34"/>
        <v>77</v>
      </c>
      <c r="G199" s="46" t="str">
        <f>IF(LEFT(E199,1)="B",VLOOKUP(E199,'Ranking Männer'!A:C,3,0),IF(LEFT(E199,1)="S",VLOOKUP(E199,'Ranking Männer'!E:G,3,0),VLOOKUP(E199,'Ranking Männer'!I:K,3,0)))</f>
        <v>Württemberg 77</v>
      </c>
      <c r="H199" s="46"/>
      <c r="I199" s="47"/>
      <c r="J199" s="46"/>
      <c r="K199" s="46"/>
      <c r="L199" s="46"/>
      <c r="M199" s="46"/>
      <c r="N199" s="46"/>
    </row>
    <row r="200" spans="2:14" s="43" customFormat="1" x14ac:dyDescent="0.25">
      <c r="B200" s="44">
        <f t="shared" si="35"/>
        <v>4</v>
      </c>
      <c r="C200" s="45" t="str">
        <f t="shared" si="36"/>
        <v>Landesliga BW</v>
      </c>
      <c r="D200" s="48" t="str">
        <f t="shared" si="37"/>
        <v>Fixplätze über Quote</v>
      </c>
      <c r="E200" s="46" t="s">
        <v>1273</v>
      </c>
      <c r="F200" s="47" t="str">
        <f t="shared" si="34"/>
        <v>78</v>
      </c>
      <c r="G200" s="46" t="str">
        <f>IF(LEFT(E200,1)="B",VLOOKUP(E200,'Ranking Männer'!A:C,3,0),IF(LEFT(E200,1)="S",VLOOKUP(E200,'Ranking Männer'!E:G,3,0),VLOOKUP(E200,'Ranking Männer'!I:K,3,0)))</f>
        <v>Württemberg 78</v>
      </c>
      <c r="H200" s="46"/>
      <c r="I200" s="47"/>
      <c r="J200" s="46"/>
      <c r="K200" s="46"/>
      <c r="L200" s="46"/>
      <c r="M200" s="46"/>
      <c r="N200" s="46"/>
    </row>
    <row r="201" spans="2:14" s="43" customFormat="1" x14ac:dyDescent="0.25">
      <c r="B201" s="44">
        <f t="shared" si="35"/>
        <v>4</v>
      </c>
      <c r="C201" s="45" t="str">
        <f t="shared" si="36"/>
        <v>Landesliga BW</v>
      </c>
      <c r="D201" s="48" t="str">
        <f t="shared" si="37"/>
        <v>Fixplätze über Quote</v>
      </c>
      <c r="E201" s="46" t="s">
        <v>1274</v>
      </c>
      <c r="F201" s="47" t="str">
        <f t="shared" si="34"/>
        <v>79</v>
      </c>
      <c r="G201" s="46" t="str">
        <f>IF(LEFT(E201,1)="B",VLOOKUP(E201,'Ranking Männer'!A:C,3,0),IF(LEFT(E201,1)="S",VLOOKUP(E201,'Ranking Männer'!E:G,3,0),VLOOKUP(E201,'Ranking Männer'!I:K,3,0)))</f>
        <v>Württemberg 79</v>
      </c>
      <c r="H201" s="46"/>
      <c r="I201" s="47"/>
      <c r="J201" s="46"/>
      <c r="K201" s="46"/>
      <c r="L201" s="46"/>
      <c r="M201" s="46"/>
      <c r="N201" s="46"/>
    </row>
    <row r="202" spans="2:14" s="43" customFormat="1" x14ac:dyDescent="0.25">
      <c r="B202" s="44">
        <f t="shared" si="35"/>
        <v>4</v>
      </c>
      <c r="C202" s="45" t="str">
        <f t="shared" si="36"/>
        <v>Landesliga BW</v>
      </c>
      <c r="D202" s="48" t="str">
        <f t="shared" si="37"/>
        <v>Fixplätze über Quote</v>
      </c>
      <c r="E202" s="46" t="s">
        <v>1275</v>
      </c>
      <c r="F202" s="47" t="str">
        <f t="shared" si="34"/>
        <v>80</v>
      </c>
      <c r="G202" s="46" t="str">
        <f>IF(LEFT(E202,1)="B",VLOOKUP(E202,'Ranking Männer'!A:C,3,0),IF(LEFT(E202,1)="S",VLOOKUP(E202,'Ranking Männer'!E:G,3,0),VLOOKUP(E202,'Ranking Männer'!I:K,3,0)))</f>
        <v>Württemberg 80</v>
      </c>
      <c r="H202" s="46"/>
      <c r="I202" s="47"/>
      <c r="J202" s="46"/>
      <c r="K202" s="46"/>
      <c r="L202" s="46"/>
      <c r="M202" s="46"/>
      <c r="N202" s="46"/>
    </row>
    <row r="203" spans="2:14" s="43" customFormat="1" x14ac:dyDescent="0.25">
      <c r="B203" s="44">
        <f t="shared" si="35"/>
        <v>4</v>
      </c>
      <c r="C203" s="45" t="str">
        <f t="shared" si="36"/>
        <v>Landesliga BW</v>
      </c>
      <c r="D203" s="48" t="str">
        <f t="shared" si="37"/>
        <v>Fixplätze über Quote</v>
      </c>
      <c r="E203" s="46" t="s">
        <v>1276</v>
      </c>
      <c r="F203" s="47" t="str">
        <f t="shared" si="34"/>
        <v>81</v>
      </c>
      <c r="G203" s="46" t="str">
        <f>IF(LEFT(E203,1)="B",VLOOKUP(E203,'Ranking Männer'!A:C,3,0),IF(LEFT(E203,1)="S",VLOOKUP(E203,'Ranking Männer'!E:G,3,0),VLOOKUP(E203,'Ranking Männer'!I:K,3,0)))</f>
        <v>Württemberg 81</v>
      </c>
      <c r="H203" s="46"/>
      <c r="I203" s="47"/>
      <c r="J203" s="46"/>
      <c r="K203" s="46"/>
      <c r="L203" s="46"/>
      <c r="M203" s="46"/>
      <c r="N203" s="46"/>
    </row>
    <row r="204" spans="2:14" s="43" customFormat="1" x14ac:dyDescent="0.25">
      <c r="B204" s="44">
        <f t="shared" si="35"/>
        <v>4</v>
      </c>
      <c r="C204" s="45" t="str">
        <f t="shared" si="36"/>
        <v>Landesliga BW</v>
      </c>
      <c r="D204" s="48" t="str">
        <f t="shared" si="37"/>
        <v>Fixplätze über Quote</v>
      </c>
      <c r="E204" s="46" t="s">
        <v>1277</v>
      </c>
      <c r="F204" s="47" t="str">
        <f t="shared" si="34"/>
        <v>82</v>
      </c>
      <c r="G204" s="46" t="str">
        <f>IF(LEFT(E204,1)="B",VLOOKUP(E204,'Ranking Männer'!A:C,3,0),IF(LEFT(E204,1)="S",VLOOKUP(E204,'Ranking Männer'!E:G,3,0),VLOOKUP(E204,'Ranking Männer'!I:K,3,0)))</f>
        <v>Württemberg 82</v>
      </c>
      <c r="H204" s="46"/>
      <c r="I204" s="47"/>
      <c r="J204" s="46"/>
      <c r="K204" s="46"/>
      <c r="L204" s="46"/>
      <c r="M204" s="46"/>
      <c r="N204" s="46"/>
    </row>
    <row r="205" spans="2:14" s="43" customFormat="1" x14ac:dyDescent="0.25">
      <c r="B205" s="44">
        <f t="shared" si="35"/>
        <v>4</v>
      </c>
      <c r="C205" s="45" t="str">
        <f t="shared" si="36"/>
        <v>Landesliga BW</v>
      </c>
      <c r="D205" s="48" t="str">
        <f t="shared" si="37"/>
        <v>Fixplätze über Quote</v>
      </c>
      <c r="E205" s="46" t="s">
        <v>1278</v>
      </c>
      <c r="F205" s="47" t="str">
        <f t="shared" si="34"/>
        <v>83</v>
      </c>
      <c r="G205" s="46" t="str">
        <f>IF(LEFT(E205,1)="B",VLOOKUP(E205,'Ranking Männer'!A:C,3,0),IF(LEFT(E205,1)="S",VLOOKUP(E205,'Ranking Männer'!E:G,3,0),VLOOKUP(E205,'Ranking Männer'!I:K,3,0)))</f>
        <v>Württemberg 83</v>
      </c>
      <c r="H205" s="46"/>
      <c r="I205" s="47"/>
      <c r="J205" s="46"/>
      <c r="K205" s="46"/>
      <c r="L205" s="46"/>
      <c r="M205" s="46"/>
      <c r="N205" s="46"/>
    </row>
    <row r="206" spans="2:14" s="43" customFormat="1" x14ac:dyDescent="0.25">
      <c r="B206" s="44">
        <f t="shared" si="35"/>
        <v>4</v>
      </c>
      <c r="C206" s="45" t="str">
        <f t="shared" si="36"/>
        <v>Landesliga BW</v>
      </c>
      <c r="D206" s="48" t="str">
        <f t="shared" si="37"/>
        <v>Fixplätze über Quote</v>
      </c>
      <c r="E206" s="46" t="s">
        <v>1279</v>
      </c>
      <c r="F206" s="47" t="str">
        <f t="shared" si="34"/>
        <v>84</v>
      </c>
      <c r="G206" s="46" t="str">
        <f>IF(LEFT(E206,1)="B",VLOOKUP(E206,'Ranking Männer'!A:C,3,0),IF(LEFT(E206,1)="S",VLOOKUP(E206,'Ranking Männer'!E:G,3,0),VLOOKUP(E206,'Ranking Männer'!I:K,3,0)))</f>
        <v>Württemberg 84</v>
      </c>
      <c r="H206" s="46"/>
      <c r="I206" s="47"/>
      <c r="J206" s="46"/>
      <c r="K206" s="46"/>
      <c r="L206" s="46"/>
      <c r="M206" s="46"/>
      <c r="N206" s="46"/>
    </row>
    <row r="207" spans="2:14" s="43" customFormat="1" x14ac:dyDescent="0.25">
      <c r="B207" s="44">
        <f t="shared" si="35"/>
        <v>4</v>
      </c>
      <c r="C207" s="45" t="str">
        <f t="shared" si="36"/>
        <v>Landesliga BW</v>
      </c>
      <c r="D207" s="48" t="str">
        <f t="shared" si="37"/>
        <v>Fixplätze über Quote</v>
      </c>
      <c r="E207" s="46" t="s">
        <v>1280</v>
      </c>
      <c r="F207" s="47" t="str">
        <f t="shared" ref="F207:F218" si="38">MID(E207,3,3)</f>
        <v>85</v>
      </c>
      <c r="G207" s="46" t="str">
        <f>IF(LEFT(E207,1)="B",VLOOKUP(E207,'Ranking Männer'!A:C,3,0),IF(LEFT(E207,1)="S",VLOOKUP(E207,'Ranking Männer'!E:G,3,0),VLOOKUP(E207,'Ranking Männer'!I:K,3,0)))</f>
        <v>Württemberg 85</v>
      </c>
      <c r="H207" s="46"/>
      <c r="I207" s="47"/>
      <c r="J207" s="46"/>
      <c r="K207" s="46"/>
      <c r="L207" s="46"/>
      <c r="M207" s="46"/>
      <c r="N207" s="46"/>
    </row>
    <row r="208" spans="2:14" s="43" customFormat="1" x14ac:dyDescent="0.25">
      <c r="B208" s="44">
        <f t="shared" si="35"/>
        <v>4</v>
      </c>
      <c r="C208" s="45" t="str">
        <f t="shared" si="36"/>
        <v>Landesliga BW</v>
      </c>
      <c r="D208" s="48" t="str">
        <f t="shared" si="37"/>
        <v>Fixplätze über Quote</v>
      </c>
      <c r="E208" s="46" t="s">
        <v>1281</v>
      </c>
      <c r="F208" s="47" t="str">
        <f t="shared" si="38"/>
        <v>86</v>
      </c>
      <c r="G208" s="46" t="str">
        <f>IF(LEFT(E208,1)="B",VLOOKUP(E208,'Ranking Männer'!A:C,3,0),IF(LEFT(E208,1)="S",VLOOKUP(E208,'Ranking Männer'!E:G,3,0),VLOOKUP(E208,'Ranking Männer'!I:K,3,0)))</f>
        <v>Württemberg 86</v>
      </c>
      <c r="H208" s="46"/>
      <c r="I208" s="47"/>
      <c r="J208" s="46"/>
      <c r="K208" s="46"/>
      <c r="L208" s="46"/>
      <c r="M208" s="46"/>
      <c r="N208" s="46"/>
    </row>
    <row r="209" spans="2:14" s="43" customFormat="1" x14ac:dyDescent="0.25">
      <c r="B209" s="44">
        <f t="shared" ref="B209:B218" si="39">+B208</f>
        <v>4</v>
      </c>
      <c r="C209" s="45" t="str">
        <f t="shared" ref="C209:C218" si="40">+C208</f>
        <v>Landesliga BW</v>
      </c>
      <c r="D209" s="48" t="str">
        <f t="shared" ref="D209:D218" si="41">+D208</f>
        <v>Fixplätze über Quote</v>
      </c>
      <c r="E209" s="46" t="s">
        <v>1282</v>
      </c>
      <c r="F209" s="47" t="str">
        <f t="shared" si="38"/>
        <v>87</v>
      </c>
      <c r="G209" s="46" t="str">
        <f>IF(LEFT(E209,1)="B",VLOOKUP(E209,'Ranking Männer'!A:C,3,0),IF(LEFT(E209,1)="S",VLOOKUP(E209,'Ranking Männer'!E:G,3,0),VLOOKUP(E209,'Ranking Männer'!I:K,3,0)))</f>
        <v>Württemberg 87</v>
      </c>
      <c r="H209" s="46"/>
      <c r="I209" s="47"/>
      <c r="J209" s="46"/>
      <c r="K209" s="46"/>
      <c r="L209" s="46"/>
      <c r="M209" s="46"/>
      <c r="N209" s="46"/>
    </row>
    <row r="210" spans="2:14" s="43" customFormat="1" x14ac:dyDescent="0.25">
      <c r="B210" s="44">
        <f t="shared" si="39"/>
        <v>4</v>
      </c>
      <c r="C210" s="45" t="str">
        <f t="shared" si="40"/>
        <v>Landesliga BW</v>
      </c>
      <c r="D210" s="48" t="str">
        <f t="shared" si="41"/>
        <v>Fixplätze über Quote</v>
      </c>
      <c r="E210" s="46" t="s">
        <v>1283</v>
      </c>
      <c r="F210" s="47" t="str">
        <f t="shared" si="38"/>
        <v>88</v>
      </c>
      <c r="G210" s="46" t="str">
        <f>IF(LEFT(E210,1)="B",VLOOKUP(E210,'Ranking Männer'!A:C,3,0),IF(LEFT(E210,1)="S",VLOOKUP(E210,'Ranking Männer'!E:G,3,0),VLOOKUP(E210,'Ranking Männer'!I:K,3,0)))</f>
        <v>Württemberg 88</v>
      </c>
      <c r="H210" s="46"/>
      <c r="I210" s="47"/>
      <c r="J210" s="46"/>
      <c r="K210" s="46"/>
      <c r="L210" s="46"/>
      <c r="M210" s="46"/>
      <c r="N210" s="46"/>
    </row>
    <row r="211" spans="2:14" s="43" customFormat="1" x14ac:dyDescent="0.25">
      <c r="B211" s="44">
        <f t="shared" si="39"/>
        <v>4</v>
      </c>
      <c r="C211" s="45" t="str">
        <f t="shared" si="40"/>
        <v>Landesliga BW</v>
      </c>
      <c r="D211" s="48" t="str">
        <f t="shared" si="41"/>
        <v>Fixplätze über Quote</v>
      </c>
      <c r="E211" s="46" t="s">
        <v>1284</v>
      </c>
      <c r="F211" s="47" t="str">
        <f t="shared" si="38"/>
        <v>89</v>
      </c>
      <c r="G211" s="46" t="str">
        <f>IF(LEFT(E211,1)="B",VLOOKUP(E211,'Ranking Männer'!A:C,3,0),IF(LEFT(E211,1)="S",VLOOKUP(E211,'Ranking Männer'!E:G,3,0),VLOOKUP(E211,'Ranking Männer'!I:K,3,0)))</f>
        <v>Württemberg 89</v>
      </c>
      <c r="H211" s="46"/>
      <c r="I211" s="47"/>
      <c r="J211" s="46"/>
      <c r="K211" s="46"/>
      <c r="L211" s="46"/>
      <c r="M211" s="46"/>
      <c r="N211" s="46"/>
    </row>
    <row r="212" spans="2:14" s="43" customFormat="1" x14ac:dyDescent="0.25">
      <c r="B212" s="44">
        <f t="shared" si="39"/>
        <v>4</v>
      </c>
      <c r="C212" s="45" t="str">
        <f t="shared" si="40"/>
        <v>Landesliga BW</v>
      </c>
      <c r="D212" s="48" t="str">
        <f t="shared" si="41"/>
        <v>Fixplätze über Quote</v>
      </c>
      <c r="E212" s="46" t="s">
        <v>1285</v>
      </c>
      <c r="F212" s="47" t="str">
        <f t="shared" si="38"/>
        <v>90</v>
      </c>
      <c r="G212" s="46" t="str">
        <f>IF(LEFT(E212,1)="B",VLOOKUP(E212,'Ranking Männer'!A:C,3,0),IF(LEFT(E212,1)="S",VLOOKUP(E212,'Ranking Männer'!E:G,3,0),VLOOKUP(E212,'Ranking Männer'!I:K,3,0)))</f>
        <v>Württemberg 90</v>
      </c>
      <c r="H212" s="46"/>
      <c r="I212" s="47"/>
      <c r="J212" s="46"/>
      <c r="K212" s="46"/>
      <c r="L212" s="46"/>
      <c r="M212" s="46"/>
      <c r="N212" s="46"/>
    </row>
    <row r="213" spans="2:14" s="43" customFormat="1" x14ac:dyDescent="0.25">
      <c r="B213" s="44">
        <f t="shared" si="39"/>
        <v>4</v>
      </c>
      <c r="C213" s="45" t="str">
        <f t="shared" si="40"/>
        <v>Landesliga BW</v>
      </c>
      <c r="D213" s="48" t="str">
        <f t="shared" si="41"/>
        <v>Fixplätze über Quote</v>
      </c>
      <c r="E213" s="46" t="s">
        <v>1286</v>
      </c>
      <c r="F213" s="47" t="str">
        <f t="shared" si="38"/>
        <v>91</v>
      </c>
      <c r="G213" s="46" t="str">
        <f>IF(LEFT(E213,1)="B",VLOOKUP(E213,'Ranking Männer'!A:C,3,0),IF(LEFT(E213,1)="S",VLOOKUP(E213,'Ranking Männer'!E:G,3,0),VLOOKUP(E213,'Ranking Männer'!I:K,3,0)))</f>
        <v>Württemberg 91</v>
      </c>
      <c r="H213" s="46"/>
      <c r="I213" s="47"/>
      <c r="J213" s="46"/>
      <c r="K213" s="46"/>
      <c r="L213" s="46"/>
      <c r="M213" s="46"/>
      <c r="N213" s="46"/>
    </row>
    <row r="214" spans="2:14" s="43" customFormat="1" x14ac:dyDescent="0.25">
      <c r="B214" s="44">
        <f t="shared" si="39"/>
        <v>4</v>
      </c>
      <c r="C214" s="45" t="str">
        <f t="shared" si="40"/>
        <v>Landesliga BW</v>
      </c>
      <c r="D214" s="48" t="str">
        <f t="shared" si="41"/>
        <v>Fixplätze über Quote</v>
      </c>
      <c r="E214" s="46" t="s">
        <v>1287</v>
      </c>
      <c r="F214" s="47" t="str">
        <f t="shared" si="38"/>
        <v>92</v>
      </c>
      <c r="G214" s="46" t="str">
        <f>IF(LEFT(E214,1)="B",VLOOKUP(E214,'Ranking Männer'!A:C,3,0),IF(LEFT(E214,1)="S",VLOOKUP(E214,'Ranking Männer'!E:G,3,0),VLOOKUP(E214,'Ranking Männer'!I:K,3,0)))</f>
        <v>Württemberg 92</v>
      </c>
      <c r="H214" s="46"/>
      <c r="I214" s="47"/>
      <c r="J214" s="46"/>
      <c r="K214" s="46"/>
      <c r="L214" s="46"/>
      <c r="M214" s="46"/>
      <c r="N214" s="46"/>
    </row>
    <row r="215" spans="2:14" s="43" customFormat="1" x14ac:dyDescent="0.25">
      <c r="B215" s="44">
        <f t="shared" si="39"/>
        <v>4</v>
      </c>
      <c r="C215" s="45" t="str">
        <f t="shared" si="40"/>
        <v>Landesliga BW</v>
      </c>
      <c r="D215" s="48" t="str">
        <f t="shared" si="41"/>
        <v>Fixplätze über Quote</v>
      </c>
      <c r="E215" s="46" t="s">
        <v>1288</v>
      </c>
      <c r="F215" s="47" t="str">
        <f t="shared" si="38"/>
        <v>93</v>
      </c>
      <c r="G215" s="46" t="str">
        <f>IF(LEFT(E215,1)="B",VLOOKUP(E215,'Ranking Männer'!A:C,3,0),IF(LEFT(E215,1)="S",VLOOKUP(E215,'Ranking Männer'!E:G,3,0),VLOOKUP(E215,'Ranking Männer'!I:K,3,0)))</f>
        <v>Württemberg 93</v>
      </c>
      <c r="H215" s="46"/>
      <c r="I215" s="47"/>
      <c r="J215" s="46"/>
      <c r="K215" s="46"/>
      <c r="L215" s="46"/>
      <c r="M215" s="46"/>
      <c r="N215" s="46"/>
    </row>
    <row r="216" spans="2:14" s="43" customFormat="1" x14ac:dyDescent="0.25">
      <c r="B216" s="44">
        <f t="shared" si="39"/>
        <v>4</v>
      </c>
      <c r="C216" s="45" t="str">
        <f t="shared" si="40"/>
        <v>Landesliga BW</v>
      </c>
      <c r="D216" s="48" t="str">
        <f t="shared" si="41"/>
        <v>Fixplätze über Quote</v>
      </c>
      <c r="E216" s="46" t="s">
        <v>1289</v>
      </c>
      <c r="F216" s="47" t="str">
        <f t="shared" si="38"/>
        <v>94</v>
      </c>
      <c r="G216" s="46" t="str">
        <f>IF(LEFT(E216,1)="B",VLOOKUP(E216,'Ranking Männer'!A:C,3,0),IF(LEFT(E216,1)="S",VLOOKUP(E216,'Ranking Männer'!E:G,3,0),VLOOKUP(E216,'Ranking Männer'!I:K,3,0)))</f>
        <v>Württemberg 94</v>
      </c>
      <c r="H216" s="46"/>
      <c r="I216" s="47"/>
      <c r="J216" s="46"/>
      <c r="K216" s="46"/>
      <c r="L216" s="46"/>
      <c r="M216" s="46"/>
      <c r="N216" s="46"/>
    </row>
    <row r="217" spans="2:14" s="43" customFormat="1" x14ac:dyDescent="0.25">
      <c r="B217" s="44">
        <f t="shared" si="39"/>
        <v>4</v>
      </c>
      <c r="C217" s="45" t="str">
        <f t="shared" si="40"/>
        <v>Landesliga BW</v>
      </c>
      <c r="D217" s="48" t="str">
        <f t="shared" si="41"/>
        <v>Fixplätze über Quote</v>
      </c>
      <c r="E217" s="46" t="s">
        <v>1290</v>
      </c>
      <c r="F217" s="47" t="str">
        <f t="shared" si="38"/>
        <v>95</v>
      </c>
      <c r="G217" s="46" t="str">
        <f>IF(LEFT(E217,1)="B",VLOOKUP(E217,'Ranking Männer'!A:C,3,0),IF(LEFT(E217,1)="S",VLOOKUP(E217,'Ranking Männer'!E:G,3,0),VLOOKUP(E217,'Ranking Männer'!I:K,3,0)))</f>
        <v>Württemberg 95</v>
      </c>
      <c r="H217" s="46"/>
      <c r="I217" s="47"/>
      <c r="J217" s="46"/>
      <c r="K217" s="46"/>
      <c r="L217" s="46"/>
      <c r="M217" s="46"/>
      <c r="N217" s="46"/>
    </row>
    <row r="218" spans="2:14" s="43" customFormat="1" x14ac:dyDescent="0.25">
      <c r="B218" s="44">
        <f t="shared" si="39"/>
        <v>4</v>
      </c>
      <c r="C218" s="45" t="str">
        <f t="shared" si="40"/>
        <v>Landesliga BW</v>
      </c>
      <c r="D218" s="48" t="str">
        <f t="shared" si="41"/>
        <v>Fixplätze über Quote</v>
      </c>
      <c r="E218" s="46" t="s">
        <v>1291</v>
      </c>
      <c r="F218" s="47" t="str">
        <f t="shared" si="38"/>
        <v>96</v>
      </c>
      <c r="G218" s="46" t="str">
        <f>IF(LEFT(E218,1)="B",VLOOKUP(E218,'Ranking Männer'!A:C,3,0),IF(LEFT(E218,1)="S",VLOOKUP(E218,'Ranking Männer'!E:G,3,0),VLOOKUP(E218,'Ranking Männer'!I:K,3,0)))</f>
        <v>Württemberg 96</v>
      </c>
      <c r="H218" s="46"/>
      <c r="I218" s="47"/>
      <c r="J218" s="46"/>
      <c r="K218" s="46"/>
      <c r="L218" s="46"/>
      <c r="M218" s="46"/>
      <c r="N218" s="46"/>
    </row>
    <row r="219" spans="2:14" s="43" customFormat="1" x14ac:dyDescent="0.25">
      <c r="B219" s="44">
        <f>+B218</f>
        <v>4</v>
      </c>
      <c r="C219" s="45" t="str">
        <f>+C218</f>
        <v>Landesliga BW</v>
      </c>
      <c r="D219" s="28" t="s">
        <v>1724</v>
      </c>
      <c r="E219" s="46" t="s">
        <v>1725</v>
      </c>
      <c r="F219" s="47"/>
      <c r="G219" s="46" t="s">
        <v>1735</v>
      </c>
      <c r="H219" s="46"/>
      <c r="I219" s="47"/>
      <c r="J219" s="46"/>
      <c r="K219" s="46"/>
      <c r="L219" s="46"/>
      <c r="M219" s="46"/>
      <c r="N219" s="46"/>
    </row>
    <row r="220" spans="2:14" s="43" customFormat="1" x14ac:dyDescent="0.25">
      <c r="B220" s="44">
        <f t="shared" ref="B220" si="42">+B219</f>
        <v>4</v>
      </c>
      <c r="C220" s="45" t="str">
        <f t="shared" ref="C220" si="43">+C219</f>
        <v>Landesliga BW</v>
      </c>
      <c r="D220" s="48" t="str">
        <f>+D219</f>
        <v>Sieger Relegation Landesliga BW</v>
      </c>
      <c r="E220" s="46" t="s">
        <v>1726</v>
      </c>
      <c r="F220" s="47"/>
      <c r="G220" s="46" t="s">
        <v>1736</v>
      </c>
      <c r="H220" s="46"/>
      <c r="I220" s="47"/>
      <c r="J220" s="46"/>
      <c r="K220" s="46"/>
      <c r="L220" s="46"/>
      <c r="M220" s="46"/>
      <c r="N220" s="46"/>
    </row>
    <row r="221" spans="2:14" s="43" customFormat="1" x14ac:dyDescent="0.25">
      <c r="B221" s="44">
        <f t="shared" ref="B221:B234" si="44">+B220</f>
        <v>4</v>
      </c>
      <c r="C221" s="45" t="str">
        <f t="shared" ref="C221:C234" si="45">+C220</f>
        <v>Landesliga BW</v>
      </c>
      <c r="D221" s="48" t="str">
        <f t="shared" ref="D221:D234" si="46">+D220</f>
        <v>Sieger Relegation Landesliga BW</v>
      </c>
      <c r="E221" s="46" t="s">
        <v>1727</v>
      </c>
      <c r="F221" s="47"/>
      <c r="G221" s="46" t="s">
        <v>1737</v>
      </c>
      <c r="H221" s="46"/>
      <c r="I221" s="47"/>
      <c r="J221" s="46"/>
      <c r="K221" s="46"/>
      <c r="L221" s="46"/>
      <c r="M221" s="46"/>
      <c r="N221" s="46"/>
    </row>
    <row r="222" spans="2:14" s="43" customFormat="1" x14ac:dyDescent="0.25">
      <c r="B222" s="44">
        <f t="shared" si="44"/>
        <v>4</v>
      </c>
      <c r="C222" s="45" t="str">
        <f t="shared" si="45"/>
        <v>Landesliga BW</v>
      </c>
      <c r="D222" s="48" t="str">
        <f t="shared" si="46"/>
        <v>Sieger Relegation Landesliga BW</v>
      </c>
      <c r="E222" s="46" t="s">
        <v>1728</v>
      </c>
      <c r="F222" s="47"/>
      <c r="G222" s="46" t="s">
        <v>1738</v>
      </c>
      <c r="H222" s="46"/>
      <c r="I222" s="47"/>
      <c r="J222" s="46"/>
      <c r="K222" s="46"/>
      <c r="L222" s="46"/>
      <c r="M222" s="46"/>
      <c r="N222" s="46"/>
    </row>
    <row r="223" spans="2:14" s="43" customFormat="1" x14ac:dyDescent="0.25">
      <c r="B223" s="44">
        <f t="shared" si="44"/>
        <v>4</v>
      </c>
      <c r="C223" s="45" t="str">
        <f t="shared" si="45"/>
        <v>Landesliga BW</v>
      </c>
      <c r="D223" s="48" t="str">
        <f t="shared" si="46"/>
        <v>Sieger Relegation Landesliga BW</v>
      </c>
      <c r="E223" s="46" t="s">
        <v>1729</v>
      </c>
      <c r="F223" s="47"/>
      <c r="G223" s="46" t="s">
        <v>1739</v>
      </c>
      <c r="H223" s="46"/>
      <c r="I223" s="47"/>
      <c r="J223" s="46"/>
      <c r="K223" s="46"/>
      <c r="L223" s="46"/>
      <c r="M223" s="46"/>
      <c r="N223" s="46"/>
    </row>
    <row r="224" spans="2:14" s="43" customFormat="1" x14ac:dyDescent="0.25">
      <c r="B224" s="44">
        <f t="shared" si="44"/>
        <v>4</v>
      </c>
      <c r="C224" s="45" t="str">
        <f t="shared" si="45"/>
        <v>Landesliga BW</v>
      </c>
      <c r="D224" s="48" t="str">
        <f t="shared" si="46"/>
        <v>Sieger Relegation Landesliga BW</v>
      </c>
      <c r="E224" s="46" t="s">
        <v>1730</v>
      </c>
      <c r="F224" s="47"/>
      <c r="G224" s="46" t="s">
        <v>1740</v>
      </c>
      <c r="H224" s="46"/>
      <c r="I224" s="47"/>
      <c r="J224" s="46"/>
      <c r="K224" s="46"/>
      <c r="L224" s="46"/>
      <c r="M224" s="46"/>
      <c r="N224" s="46"/>
    </row>
    <row r="225" spans="2:20" s="43" customFormat="1" x14ac:dyDescent="0.25">
      <c r="B225" s="44">
        <f t="shared" si="44"/>
        <v>4</v>
      </c>
      <c r="C225" s="45" t="str">
        <f t="shared" si="45"/>
        <v>Landesliga BW</v>
      </c>
      <c r="D225" s="48" t="str">
        <f t="shared" si="46"/>
        <v>Sieger Relegation Landesliga BW</v>
      </c>
      <c r="E225" s="46" t="s">
        <v>1731</v>
      </c>
      <c r="F225" s="47"/>
      <c r="G225" s="46" t="s">
        <v>1741</v>
      </c>
      <c r="H225" s="46"/>
      <c r="I225" s="47"/>
      <c r="J225" s="46"/>
      <c r="K225" s="46"/>
      <c r="L225" s="46"/>
      <c r="M225" s="46"/>
      <c r="N225" s="46"/>
    </row>
    <row r="226" spans="2:20" s="43" customFormat="1" x14ac:dyDescent="0.25">
      <c r="B226" s="44">
        <f t="shared" si="44"/>
        <v>4</v>
      </c>
      <c r="C226" s="45" t="str">
        <f t="shared" si="45"/>
        <v>Landesliga BW</v>
      </c>
      <c r="D226" s="48" t="str">
        <f t="shared" si="46"/>
        <v>Sieger Relegation Landesliga BW</v>
      </c>
      <c r="E226" s="46" t="s">
        <v>1732</v>
      </c>
      <c r="F226" s="47"/>
      <c r="G226" s="46" t="s">
        <v>1742</v>
      </c>
      <c r="H226" s="46"/>
      <c r="I226" s="47"/>
      <c r="J226" s="46"/>
      <c r="K226" s="46"/>
      <c r="L226" s="46"/>
      <c r="M226" s="46"/>
      <c r="N226" s="46"/>
    </row>
    <row r="227" spans="2:20" s="43" customFormat="1" x14ac:dyDescent="0.25">
      <c r="B227" s="44">
        <f t="shared" si="44"/>
        <v>4</v>
      </c>
      <c r="C227" s="45" t="str">
        <f t="shared" si="45"/>
        <v>Landesliga BW</v>
      </c>
      <c r="D227" s="48" t="str">
        <f t="shared" si="46"/>
        <v>Sieger Relegation Landesliga BW</v>
      </c>
      <c r="E227" s="46" t="s">
        <v>1744</v>
      </c>
      <c r="F227" s="47"/>
      <c r="G227" s="46" t="s">
        <v>1752</v>
      </c>
      <c r="H227" s="46"/>
      <c r="I227" s="47"/>
      <c r="J227" s="46"/>
      <c r="K227" s="46"/>
      <c r="L227" s="46"/>
      <c r="M227" s="46"/>
      <c r="N227" s="46"/>
    </row>
    <row r="228" spans="2:20" s="43" customFormat="1" x14ac:dyDescent="0.25">
      <c r="B228" s="44">
        <f t="shared" si="44"/>
        <v>4</v>
      </c>
      <c r="C228" s="45" t="str">
        <f t="shared" si="45"/>
        <v>Landesliga BW</v>
      </c>
      <c r="D228" s="48" t="str">
        <f t="shared" si="46"/>
        <v>Sieger Relegation Landesliga BW</v>
      </c>
      <c r="E228" s="46" t="s">
        <v>1745</v>
      </c>
      <c r="F228" s="47"/>
      <c r="G228" s="46" t="s">
        <v>1753</v>
      </c>
      <c r="H228" s="46"/>
      <c r="I228" s="47"/>
      <c r="J228" s="46"/>
      <c r="K228" s="46"/>
      <c r="L228" s="46"/>
      <c r="M228" s="46"/>
      <c r="N228" s="46"/>
    </row>
    <row r="229" spans="2:20" s="43" customFormat="1" x14ac:dyDescent="0.25">
      <c r="B229" s="44">
        <f t="shared" si="44"/>
        <v>4</v>
      </c>
      <c r="C229" s="45" t="str">
        <f t="shared" si="45"/>
        <v>Landesliga BW</v>
      </c>
      <c r="D229" s="48" t="str">
        <f t="shared" si="46"/>
        <v>Sieger Relegation Landesliga BW</v>
      </c>
      <c r="E229" s="46" t="s">
        <v>1746</v>
      </c>
      <c r="F229" s="47"/>
      <c r="G229" s="46" t="s">
        <v>1754</v>
      </c>
      <c r="H229" s="46"/>
      <c r="I229" s="47"/>
      <c r="J229" s="46"/>
      <c r="K229" s="46"/>
      <c r="L229" s="46"/>
      <c r="M229" s="46"/>
      <c r="N229" s="46"/>
    </row>
    <row r="230" spans="2:20" s="43" customFormat="1" x14ac:dyDescent="0.25">
      <c r="B230" s="44">
        <f t="shared" si="44"/>
        <v>4</v>
      </c>
      <c r="C230" s="45" t="str">
        <f t="shared" si="45"/>
        <v>Landesliga BW</v>
      </c>
      <c r="D230" s="48" t="str">
        <f t="shared" si="46"/>
        <v>Sieger Relegation Landesliga BW</v>
      </c>
      <c r="E230" s="46" t="s">
        <v>1747</v>
      </c>
      <c r="F230" s="47"/>
      <c r="G230" s="46" t="s">
        <v>1755</v>
      </c>
      <c r="H230" s="46"/>
      <c r="I230" s="47"/>
      <c r="J230" s="46"/>
      <c r="K230" s="46"/>
      <c r="L230" s="46"/>
      <c r="M230" s="46"/>
      <c r="N230" s="46"/>
    </row>
    <row r="231" spans="2:20" s="43" customFormat="1" x14ac:dyDescent="0.25">
      <c r="B231" s="44">
        <f t="shared" si="44"/>
        <v>4</v>
      </c>
      <c r="C231" s="45" t="str">
        <f t="shared" si="45"/>
        <v>Landesliga BW</v>
      </c>
      <c r="D231" s="48" t="str">
        <f t="shared" si="46"/>
        <v>Sieger Relegation Landesliga BW</v>
      </c>
      <c r="E231" s="46" t="s">
        <v>1748</v>
      </c>
      <c r="F231" s="47"/>
      <c r="G231" s="46" t="s">
        <v>1756</v>
      </c>
      <c r="H231" s="46"/>
      <c r="I231" s="47"/>
      <c r="J231" s="46"/>
      <c r="K231" s="46"/>
      <c r="L231" s="46"/>
      <c r="M231" s="46"/>
      <c r="N231" s="46"/>
    </row>
    <row r="232" spans="2:20" s="43" customFormat="1" x14ac:dyDescent="0.25">
      <c r="B232" s="44">
        <f t="shared" si="44"/>
        <v>4</v>
      </c>
      <c r="C232" s="45" t="str">
        <f t="shared" si="45"/>
        <v>Landesliga BW</v>
      </c>
      <c r="D232" s="48" t="str">
        <f t="shared" si="46"/>
        <v>Sieger Relegation Landesliga BW</v>
      </c>
      <c r="E232" s="46" t="s">
        <v>1749</v>
      </c>
      <c r="F232" s="47"/>
      <c r="G232" s="46" t="s">
        <v>1757</v>
      </c>
      <c r="H232" s="46"/>
      <c r="I232" s="47"/>
      <c r="J232" s="46"/>
      <c r="K232" s="46"/>
      <c r="L232" s="46"/>
      <c r="M232" s="46"/>
      <c r="N232" s="46"/>
    </row>
    <row r="233" spans="2:20" s="43" customFormat="1" x14ac:dyDescent="0.25">
      <c r="B233" s="44">
        <f t="shared" si="44"/>
        <v>4</v>
      </c>
      <c r="C233" s="45" t="str">
        <f t="shared" si="45"/>
        <v>Landesliga BW</v>
      </c>
      <c r="D233" s="48" t="str">
        <f t="shared" si="46"/>
        <v>Sieger Relegation Landesliga BW</v>
      </c>
      <c r="E233" s="46" t="s">
        <v>1750</v>
      </c>
      <c r="F233" s="47"/>
      <c r="G233" s="46" t="s">
        <v>1758</v>
      </c>
      <c r="H233" s="46"/>
      <c r="I233" s="47"/>
      <c r="J233" s="46"/>
      <c r="K233" s="46"/>
      <c r="L233" s="46"/>
      <c r="M233" s="46"/>
      <c r="N233" s="46"/>
    </row>
    <row r="234" spans="2:20" s="43" customFormat="1" x14ac:dyDescent="0.25">
      <c r="B234" s="44">
        <f t="shared" si="44"/>
        <v>4</v>
      </c>
      <c r="C234" s="45" t="str">
        <f t="shared" si="45"/>
        <v>Landesliga BW</v>
      </c>
      <c r="D234" s="48" t="str">
        <f t="shared" si="46"/>
        <v>Sieger Relegation Landesliga BW</v>
      </c>
      <c r="E234" s="46" t="s">
        <v>1751</v>
      </c>
      <c r="F234" s="47"/>
      <c r="G234" s="46" t="s">
        <v>1759</v>
      </c>
      <c r="H234" s="46"/>
      <c r="I234" s="47"/>
      <c r="J234" s="46"/>
      <c r="K234" s="46"/>
      <c r="L234" s="46"/>
      <c r="M234" s="46"/>
      <c r="N234" s="46"/>
    </row>
    <row r="235" spans="2:20" s="43" customFormat="1" x14ac:dyDescent="0.25">
      <c r="B235" s="44"/>
      <c r="C235" s="45"/>
      <c r="D235" s="48"/>
      <c r="E235" s="46"/>
      <c r="F235" s="47"/>
      <c r="G235" s="46"/>
      <c r="H235" s="46"/>
      <c r="I235" s="47"/>
      <c r="J235" s="46"/>
      <c r="K235" s="46"/>
      <c r="L235" s="46"/>
      <c r="M235" s="46"/>
      <c r="N235" s="46"/>
    </row>
    <row r="236" spans="2:20" s="43" customFormat="1" x14ac:dyDescent="0.25">
      <c r="B236" s="48"/>
      <c r="C236" s="49"/>
      <c r="D236" s="50" t="s">
        <v>206</v>
      </c>
      <c r="E236" s="46"/>
      <c r="F236" s="47"/>
      <c r="G236" s="46"/>
      <c r="H236" s="46"/>
      <c r="I236" s="46"/>
      <c r="J236" s="46"/>
      <c r="K236" s="46"/>
      <c r="L236" s="46"/>
      <c r="M236" s="46"/>
      <c r="N236" s="46"/>
    </row>
    <row r="237" spans="2:20" s="43" customFormat="1" x14ac:dyDescent="0.25">
      <c r="B237" s="44">
        <v>4</v>
      </c>
      <c r="C237" s="45" t="s">
        <v>24</v>
      </c>
      <c r="D237" s="48" t="str">
        <f>+D236</f>
        <v>Relegationsspiele</v>
      </c>
      <c r="E237" s="31" t="s">
        <v>928</v>
      </c>
      <c r="F237" s="47" t="s">
        <v>1292</v>
      </c>
      <c r="G237" s="46" t="str">
        <f>CONCATENATE(IF(LEFT(E237,1)="B",VLOOKUP(E237,'Ranking Männer'!A:C,3,0),IF(LEFT(E237,1)="S",VLOOKUP(E237,'Ranking Männer'!E:G,3,0),VLOOKUP(E237,'Ranking Männer'!I:K,3,0)))," - ",IF(LEFT(F237,1)="B",VLOOKUP(F237,'Ranking Männer'!A:C,3,0),IF(LEFT(F237,1)="S",VLOOKUP(F237,'Ranking Männer'!E:G,3,0),VLOOKUP(F237,'Ranking Männer'!I:K,3,0))))</f>
        <v>Baden 42 - Württemberg 97</v>
      </c>
      <c r="H237" s="32" t="s">
        <v>1762</v>
      </c>
      <c r="I237" s="51"/>
      <c r="J237" s="51"/>
      <c r="K237" s="51"/>
      <c r="L237" s="51"/>
      <c r="M237" s="51"/>
      <c r="N237" s="51"/>
      <c r="O237" s="52"/>
      <c r="P237" s="52"/>
      <c r="Q237" s="52"/>
      <c r="R237" s="52"/>
      <c r="S237" s="52"/>
      <c r="T237" s="52"/>
    </row>
    <row r="238" spans="2:20" s="43" customFormat="1" x14ac:dyDescent="0.25">
      <c r="B238" s="44">
        <f>+B237</f>
        <v>4</v>
      </c>
      <c r="C238" s="45" t="str">
        <f>+C237</f>
        <v>Landesliga BW</v>
      </c>
      <c r="D238" s="48" t="str">
        <f>+D237</f>
        <v>Relegationsspiele</v>
      </c>
      <c r="E238" s="46" t="s">
        <v>1090</v>
      </c>
      <c r="F238" s="47" t="s">
        <v>1293</v>
      </c>
      <c r="G238" s="46" t="str">
        <f>CONCATENATE(IF(LEFT(E238,1)="B",VLOOKUP(E238,'Ranking Männer'!A:C,3,0),IF(LEFT(E238,1)="S",VLOOKUP(E238,'Ranking Männer'!E:G,3,0),VLOOKUP(E238,'Ranking Männer'!I:K,3,0)))," - ",IF(LEFT(F238,1)="B",VLOOKUP(F238,'Ranking Männer'!A:C,3,0),IF(LEFT(F238,1)="S",VLOOKUP(F238,'Ranking Männer'!E:G,3,0),VLOOKUP(F238,'Ranking Männer'!I:K,3,0))))</f>
        <v>Südbaden 42 - Württemberg 98</v>
      </c>
      <c r="H238" s="46"/>
      <c r="I238" s="46"/>
      <c r="J238" s="46"/>
      <c r="K238" s="46"/>
      <c r="L238" s="46"/>
      <c r="M238" s="46"/>
      <c r="N238" s="46"/>
    </row>
    <row r="239" spans="2:20" s="43" customFormat="1" x14ac:dyDescent="0.25">
      <c r="B239" s="44">
        <f t="shared" ref="B239:B252" si="47">+B238</f>
        <v>4</v>
      </c>
      <c r="C239" s="45" t="str">
        <f t="shared" ref="C239:C252" si="48">+C238</f>
        <v>Landesliga BW</v>
      </c>
      <c r="D239" s="48" t="str">
        <f t="shared" ref="D239:D252" si="49">+D238</f>
        <v>Relegationsspiele</v>
      </c>
      <c r="E239" s="46" t="s">
        <v>1089</v>
      </c>
      <c r="F239" s="47" t="s">
        <v>1294</v>
      </c>
      <c r="G239" s="46" t="str">
        <f>CONCATENATE(IF(LEFT(E239,1)="B",VLOOKUP(E239,'Ranking Männer'!A:C,3,0),IF(LEFT(E239,1)="S",VLOOKUP(E239,'Ranking Männer'!E:G,3,0),VLOOKUP(E239,'Ranking Männer'!I:K,3,0)))," - ",IF(LEFT(F239,1)="B",VLOOKUP(F239,'Ranking Männer'!A:C,3,0),IF(LEFT(F239,1)="S",VLOOKUP(F239,'Ranking Männer'!E:G,3,0),VLOOKUP(F239,'Ranking Männer'!I:K,3,0))))</f>
        <v>Südbaden 41 - Württemberg 99</v>
      </c>
      <c r="H239" s="46"/>
      <c r="I239" s="46"/>
      <c r="J239" s="46"/>
      <c r="K239" s="46"/>
      <c r="L239" s="46"/>
      <c r="M239" s="46"/>
      <c r="N239" s="46"/>
    </row>
    <row r="240" spans="2:20" s="43" customFormat="1" x14ac:dyDescent="0.25">
      <c r="B240" s="44">
        <f t="shared" si="47"/>
        <v>4</v>
      </c>
      <c r="C240" s="45" t="str">
        <f t="shared" si="48"/>
        <v>Landesliga BW</v>
      </c>
      <c r="D240" s="48" t="str">
        <f t="shared" si="49"/>
        <v>Relegationsspiele</v>
      </c>
      <c r="E240" s="46" t="s">
        <v>927</v>
      </c>
      <c r="F240" s="47" t="s">
        <v>1295</v>
      </c>
      <c r="G240" s="46" t="str">
        <f>CONCATENATE(IF(LEFT(E240,1)="B",VLOOKUP(E240,'Ranking Männer'!A:C,3,0),IF(LEFT(E240,1)="S",VLOOKUP(E240,'Ranking Männer'!E:G,3,0),VLOOKUP(E240,'Ranking Männer'!I:K,3,0)))," - ",IF(LEFT(F240,1)="B",VLOOKUP(F240,'Ranking Männer'!A:C,3,0),IF(LEFT(F240,1)="S",VLOOKUP(F240,'Ranking Männer'!E:G,3,0),VLOOKUP(F240,'Ranking Männer'!I:K,3,0))))</f>
        <v>Baden 41 - Württemberg 100</v>
      </c>
      <c r="H240" s="46"/>
      <c r="I240" s="46"/>
      <c r="J240" s="46"/>
      <c r="K240" s="46"/>
      <c r="L240" s="46"/>
      <c r="M240" s="46"/>
      <c r="N240" s="46"/>
    </row>
    <row r="241" spans="2:14" s="43" customFormat="1" x14ac:dyDescent="0.25">
      <c r="B241" s="44">
        <f t="shared" si="47"/>
        <v>4</v>
      </c>
      <c r="C241" s="45" t="str">
        <f t="shared" si="48"/>
        <v>Landesliga BW</v>
      </c>
      <c r="D241" s="48" t="str">
        <f t="shared" si="49"/>
        <v>Relegationsspiele</v>
      </c>
      <c r="E241" s="46" t="s">
        <v>926</v>
      </c>
      <c r="F241" s="53" t="s">
        <v>1296</v>
      </c>
      <c r="G241" s="46" t="str">
        <f>CONCATENATE(IF(LEFT(E241,1)="B",VLOOKUP(E241,'Ranking Männer'!A:C,3,0),IF(LEFT(E241,1)="S",VLOOKUP(E241,'Ranking Männer'!E:G,3,0),VLOOKUP(E241,'Ranking Männer'!I:K,3,0)))," - ",IF(LEFT(F241,1)="B",VLOOKUP(F241,'Ranking Männer'!A:C,3,0),IF(LEFT(F241,1)="S",VLOOKUP(F241,'Ranking Männer'!E:G,3,0),VLOOKUP(F241,'Ranking Männer'!I:K,3,0))))</f>
        <v>Baden 40 - Württemberg 101</v>
      </c>
      <c r="H241" s="46"/>
      <c r="I241" s="46"/>
      <c r="J241" s="46"/>
      <c r="K241" s="46"/>
      <c r="L241" s="46"/>
      <c r="M241" s="46"/>
      <c r="N241" s="46"/>
    </row>
    <row r="242" spans="2:14" s="43" customFormat="1" x14ac:dyDescent="0.25">
      <c r="B242" s="44">
        <f t="shared" si="47"/>
        <v>4</v>
      </c>
      <c r="C242" s="45" t="str">
        <f t="shared" si="48"/>
        <v>Landesliga BW</v>
      </c>
      <c r="D242" s="48" t="str">
        <f t="shared" si="49"/>
        <v>Relegationsspiele</v>
      </c>
      <c r="E242" s="46" t="s">
        <v>1088</v>
      </c>
      <c r="F242" s="53" t="s">
        <v>1297</v>
      </c>
      <c r="G242" s="46" t="str">
        <f>CONCATENATE(IF(LEFT(E242,1)="B",VLOOKUP(E242,'Ranking Männer'!A:C,3,0),IF(LEFT(E242,1)="S",VLOOKUP(E242,'Ranking Männer'!E:G,3,0),VLOOKUP(E242,'Ranking Männer'!I:K,3,0)))," - ",IF(LEFT(F242,1)="B",VLOOKUP(F242,'Ranking Männer'!A:C,3,0),IF(LEFT(F242,1)="S",VLOOKUP(F242,'Ranking Männer'!E:G,3,0),VLOOKUP(F242,'Ranking Männer'!I:K,3,0))))</f>
        <v>Südbaden 40 - Württemberg 102</v>
      </c>
      <c r="H242" s="46"/>
      <c r="I242" s="46"/>
      <c r="J242" s="46"/>
      <c r="K242" s="46"/>
      <c r="L242" s="46"/>
      <c r="M242" s="46"/>
      <c r="N242" s="46"/>
    </row>
    <row r="243" spans="2:14" s="43" customFormat="1" x14ac:dyDescent="0.25">
      <c r="B243" s="44">
        <f t="shared" si="47"/>
        <v>4</v>
      </c>
      <c r="C243" s="45" t="str">
        <f t="shared" si="48"/>
        <v>Landesliga BW</v>
      </c>
      <c r="D243" s="48" t="str">
        <f t="shared" si="49"/>
        <v>Relegationsspiele</v>
      </c>
      <c r="E243" s="46" t="s">
        <v>1087</v>
      </c>
      <c r="F243" s="53" t="s">
        <v>1298</v>
      </c>
      <c r="G243" s="46" t="str">
        <f>CONCATENATE(IF(LEFT(E243,1)="B",VLOOKUP(E243,'Ranking Männer'!A:C,3,0),IF(LEFT(E243,1)="S",VLOOKUP(E243,'Ranking Männer'!E:G,3,0),VLOOKUP(E243,'Ranking Männer'!I:K,3,0)))," - ",IF(LEFT(F243,1)="B",VLOOKUP(F243,'Ranking Männer'!A:C,3,0),IF(LEFT(F243,1)="S",VLOOKUP(F243,'Ranking Männer'!E:G,3,0),VLOOKUP(F243,'Ranking Männer'!I:K,3,0))))</f>
        <v>Südbaden 39 - Württemberg 103</v>
      </c>
      <c r="H243" s="46"/>
      <c r="I243" s="46"/>
      <c r="J243" s="46"/>
      <c r="K243" s="46"/>
      <c r="L243" s="46"/>
      <c r="M243" s="46"/>
      <c r="N243" s="46"/>
    </row>
    <row r="244" spans="2:14" s="43" customFormat="1" x14ac:dyDescent="0.25">
      <c r="B244" s="44">
        <f t="shared" si="47"/>
        <v>4</v>
      </c>
      <c r="C244" s="45" t="str">
        <f t="shared" si="48"/>
        <v>Landesliga BW</v>
      </c>
      <c r="D244" s="48" t="str">
        <f t="shared" si="49"/>
        <v>Relegationsspiele</v>
      </c>
      <c r="E244" s="46" t="s">
        <v>925</v>
      </c>
      <c r="F244" s="53" t="s">
        <v>1299</v>
      </c>
      <c r="G244" s="46" t="str">
        <f>CONCATENATE(IF(LEFT(E244,1)="B",VLOOKUP(E244,'Ranking Männer'!A:C,3,0),IF(LEFT(E244,1)="S",VLOOKUP(E244,'Ranking Männer'!E:G,3,0),VLOOKUP(E244,'Ranking Männer'!I:K,3,0)))," - ",IF(LEFT(F244,1)="B",VLOOKUP(F244,'Ranking Männer'!A:C,3,0),IF(LEFT(F244,1)="S",VLOOKUP(F244,'Ranking Männer'!E:G,3,0),VLOOKUP(F244,'Ranking Männer'!I:K,3,0))))</f>
        <v>Baden 39 - Württemberg 104</v>
      </c>
      <c r="H244" s="46"/>
      <c r="I244" s="46"/>
      <c r="J244" s="46"/>
      <c r="K244" s="46"/>
      <c r="L244" s="46"/>
      <c r="M244" s="46"/>
      <c r="N244" s="46"/>
    </row>
    <row r="245" spans="2:14" s="43" customFormat="1" x14ac:dyDescent="0.25">
      <c r="B245" s="44">
        <f t="shared" si="47"/>
        <v>4</v>
      </c>
      <c r="C245" s="45" t="str">
        <f t="shared" si="48"/>
        <v>Landesliga BW</v>
      </c>
      <c r="D245" s="48" t="str">
        <f t="shared" si="49"/>
        <v>Relegationsspiele</v>
      </c>
      <c r="E245" s="46" t="s">
        <v>1300</v>
      </c>
      <c r="F245" s="47" t="s">
        <v>924</v>
      </c>
      <c r="G245" s="46" t="str">
        <f>CONCATENATE(IF(LEFT(E245,1)="B",VLOOKUP(E245,'Ranking Männer'!A:C,3,0),IF(LEFT(E245,1)="S",VLOOKUP(E245,'Ranking Männer'!E:G,3,0),VLOOKUP(E245,'Ranking Männer'!I:K,3,0)))," - ",IF(LEFT(F245,1)="B",VLOOKUP(F245,'Ranking Männer'!A:C,3,0),IF(LEFT(F245,1)="S",VLOOKUP(F245,'Ranking Männer'!E:G,3,0),VLOOKUP(F245,'Ranking Männer'!I:K,3,0))))</f>
        <v>Württemberg 105 - Baden 38</v>
      </c>
      <c r="H245" s="46"/>
      <c r="I245" s="46"/>
      <c r="J245" s="46"/>
      <c r="K245" s="46"/>
      <c r="L245" s="46"/>
      <c r="M245" s="46"/>
      <c r="N245" s="46"/>
    </row>
    <row r="246" spans="2:14" s="43" customFormat="1" x14ac:dyDescent="0.25">
      <c r="B246" s="44">
        <f t="shared" si="47"/>
        <v>4</v>
      </c>
      <c r="C246" s="45" t="str">
        <f t="shared" si="48"/>
        <v>Landesliga BW</v>
      </c>
      <c r="D246" s="48" t="str">
        <f t="shared" si="49"/>
        <v>Relegationsspiele</v>
      </c>
      <c r="E246" s="46" t="s">
        <v>1301</v>
      </c>
      <c r="F246" s="47" t="s">
        <v>1086</v>
      </c>
      <c r="G246" s="46" t="str">
        <f>CONCATENATE(IF(LEFT(E246,1)="B",VLOOKUP(E246,'Ranking Männer'!A:C,3,0),IF(LEFT(E246,1)="S",VLOOKUP(E246,'Ranking Männer'!E:G,3,0),VLOOKUP(E246,'Ranking Männer'!I:K,3,0)))," - ",IF(LEFT(F246,1)="B",VLOOKUP(F246,'Ranking Männer'!A:C,3,0),IF(LEFT(F246,1)="S",VLOOKUP(F246,'Ranking Männer'!E:G,3,0),VLOOKUP(F246,'Ranking Männer'!I:K,3,0))))</f>
        <v>Württemberg 106 - Südbaden 38</v>
      </c>
      <c r="H246" s="46"/>
      <c r="I246" s="46"/>
      <c r="J246" s="46"/>
      <c r="K246" s="46"/>
      <c r="L246" s="46"/>
      <c r="M246" s="46"/>
      <c r="N246" s="46"/>
    </row>
    <row r="247" spans="2:14" s="43" customFormat="1" x14ac:dyDescent="0.25">
      <c r="B247" s="44">
        <f t="shared" si="47"/>
        <v>4</v>
      </c>
      <c r="C247" s="45" t="str">
        <f t="shared" si="48"/>
        <v>Landesliga BW</v>
      </c>
      <c r="D247" s="48" t="str">
        <f t="shared" si="49"/>
        <v>Relegationsspiele</v>
      </c>
      <c r="E247" s="46" t="s">
        <v>1302</v>
      </c>
      <c r="F247" s="47" t="s">
        <v>1085</v>
      </c>
      <c r="G247" s="46" t="str">
        <f>CONCATENATE(IF(LEFT(E247,1)="B",VLOOKUP(E247,'Ranking Männer'!A:C,3,0),IF(LEFT(E247,1)="S",VLOOKUP(E247,'Ranking Männer'!E:G,3,0),VLOOKUP(E247,'Ranking Männer'!I:K,3,0)))," - ",IF(LEFT(F247,1)="B",VLOOKUP(F247,'Ranking Männer'!A:C,3,0),IF(LEFT(F247,1)="S",VLOOKUP(F247,'Ranking Männer'!E:G,3,0),VLOOKUP(F247,'Ranking Männer'!I:K,3,0))))</f>
        <v>Württemberg 107 - Südbaden 37</v>
      </c>
      <c r="H247" s="46"/>
      <c r="I247" s="46"/>
      <c r="J247" s="46"/>
      <c r="K247" s="46"/>
      <c r="L247" s="46"/>
      <c r="M247" s="46"/>
      <c r="N247" s="46"/>
    </row>
    <row r="248" spans="2:14" s="43" customFormat="1" x14ac:dyDescent="0.25">
      <c r="B248" s="44">
        <f t="shared" si="47"/>
        <v>4</v>
      </c>
      <c r="C248" s="45" t="str">
        <f t="shared" si="48"/>
        <v>Landesliga BW</v>
      </c>
      <c r="D248" s="48" t="str">
        <f t="shared" si="49"/>
        <v>Relegationsspiele</v>
      </c>
      <c r="E248" s="46" t="s">
        <v>1303</v>
      </c>
      <c r="F248" s="47" t="s">
        <v>923</v>
      </c>
      <c r="G248" s="46" t="str">
        <f>CONCATENATE(IF(LEFT(E248,1)="B",VLOOKUP(E248,'Ranking Männer'!A:C,3,0),IF(LEFT(E248,1)="S",VLOOKUP(E248,'Ranking Männer'!E:G,3,0),VLOOKUP(E248,'Ranking Männer'!I:K,3,0)))," - ",IF(LEFT(F248,1)="B",VLOOKUP(F248,'Ranking Männer'!A:C,3,0),IF(LEFT(F248,1)="S",VLOOKUP(F248,'Ranking Männer'!E:G,3,0),VLOOKUP(F248,'Ranking Männer'!I:K,3,0))))</f>
        <v>Württemberg 108 - Baden 37</v>
      </c>
      <c r="H248" s="46"/>
      <c r="I248" s="46"/>
      <c r="J248" s="46"/>
      <c r="K248" s="46"/>
      <c r="L248" s="46"/>
      <c r="M248" s="46"/>
      <c r="N248" s="46"/>
    </row>
    <row r="249" spans="2:14" s="43" customFormat="1" x14ac:dyDescent="0.25">
      <c r="B249" s="44">
        <f t="shared" si="47"/>
        <v>4</v>
      </c>
      <c r="C249" s="45" t="str">
        <f t="shared" si="48"/>
        <v>Landesliga BW</v>
      </c>
      <c r="D249" s="48" t="str">
        <f t="shared" si="49"/>
        <v>Relegationsspiele</v>
      </c>
      <c r="E249" s="46" t="s">
        <v>1304</v>
      </c>
      <c r="F249" s="47" t="s">
        <v>922</v>
      </c>
      <c r="G249" s="46" t="str">
        <f>CONCATENATE(IF(LEFT(E249,1)="B",VLOOKUP(E249,'Ranking Männer'!A:C,3,0),IF(LEFT(E249,1)="S",VLOOKUP(E249,'Ranking Männer'!E:G,3,0),VLOOKUP(E249,'Ranking Männer'!I:K,3,0)))," - ",IF(LEFT(F249,1)="B",VLOOKUP(F249,'Ranking Männer'!A:C,3,0),IF(LEFT(F249,1)="S",VLOOKUP(F249,'Ranking Männer'!E:G,3,0),VLOOKUP(F249,'Ranking Männer'!I:K,3,0))))</f>
        <v>Württemberg 109 - Baden 36</v>
      </c>
      <c r="H249" s="46"/>
      <c r="I249" s="46"/>
      <c r="J249" s="46"/>
      <c r="K249" s="46"/>
      <c r="L249" s="46"/>
      <c r="M249" s="46"/>
      <c r="N249" s="46"/>
    </row>
    <row r="250" spans="2:14" s="43" customFormat="1" x14ac:dyDescent="0.25">
      <c r="B250" s="44">
        <f t="shared" si="47"/>
        <v>4</v>
      </c>
      <c r="C250" s="45" t="str">
        <f t="shared" si="48"/>
        <v>Landesliga BW</v>
      </c>
      <c r="D250" s="48" t="str">
        <f t="shared" si="49"/>
        <v>Relegationsspiele</v>
      </c>
      <c r="E250" s="46" t="s">
        <v>1305</v>
      </c>
      <c r="F250" s="47" t="s">
        <v>1084</v>
      </c>
      <c r="G250" s="46" t="str">
        <f>CONCATENATE(IF(LEFT(E250,1)="B",VLOOKUP(E250,'Ranking Männer'!A:C,3,0),IF(LEFT(E250,1)="S",VLOOKUP(E250,'Ranking Männer'!E:G,3,0),VLOOKUP(E250,'Ranking Männer'!I:K,3,0)))," - ",IF(LEFT(F250,1)="B",VLOOKUP(F250,'Ranking Männer'!A:C,3,0),IF(LEFT(F250,1)="S",VLOOKUP(F250,'Ranking Männer'!E:G,3,0),VLOOKUP(F250,'Ranking Männer'!I:K,3,0))))</f>
        <v>Württemberg 110 - Südbaden 36</v>
      </c>
      <c r="H250" s="46"/>
      <c r="I250" s="46"/>
      <c r="J250" s="46"/>
      <c r="K250" s="46"/>
      <c r="L250" s="46"/>
      <c r="M250" s="46"/>
      <c r="N250" s="46"/>
    </row>
    <row r="251" spans="2:14" s="43" customFormat="1" x14ac:dyDescent="0.25">
      <c r="B251" s="44">
        <f t="shared" si="47"/>
        <v>4</v>
      </c>
      <c r="C251" s="45" t="str">
        <f t="shared" si="48"/>
        <v>Landesliga BW</v>
      </c>
      <c r="D251" s="48" t="str">
        <f t="shared" si="49"/>
        <v>Relegationsspiele</v>
      </c>
      <c r="E251" s="46" t="s">
        <v>1306</v>
      </c>
      <c r="F251" s="47" t="s">
        <v>1083</v>
      </c>
      <c r="G251" s="46" t="str">
        <f>CONCATENATE(IF(LEFT(E251,1)="B",VLOOKUP(E251,'Ranking Männer'!A:C,3,0),IF(LEFT(E251,1)="S",VLOOKUP(E251,'Ranking Männer'!E:G,3,0),VLOOKUP(E251,'Ranking Männer'!I:K,3,0)))," - ",IF(LEFT(F251,1)="B",VLOOKUP(F251,'Ranking Männer'!A:C,3,0),IF(LEFT(F251,1)="S",VLOOKUP(F251,'Ranking Männer'!E:G,3,0),VLOOKUP(F251,'Ranking Männer'!I:K,3,0))))</f>
        <v>Württemberg 111 - Südbaden 35</v>
      </c>
      <c r="H251" s="46"/>
      <c r="I251" s="46"/>
      <c r="J251" s="46"/>
      <c r="K251" s="46"/>
      <c r="L251" s="46"/>
      <c r="M251" s="46"/>
      <c r="N251" s="46"/>
    </row>
    <row r="252" spans="2:14" x14ac:dyDescent="0.25">
      <c r="B252" s="44">
        <f t="shared" si="47"/>
        <v>4</v>
      </c>
      <c r="C252" s="45" t="str">
        <f t="shared" si="48"/>
        <v>Landesliga BW</v>
      </c>
      <c r="D252" s="48" t="str">
        <f t="shared" si="49"/>
        <v>Relegationsspiele</v>
      </c>
      <c r="E252" s="46" t="s">
        <v>1307</v>
      </c>
      <c r="F252" s="47" t="s">
        <v>921</v>
      </c>
      <c r="G252" s="46" t="str">
        <f>CONCATENATE(IF(LEFT(E252,1)="B",VLOOKUP(E252,'Ranking Männer'!A:C,3,0),IF(LEFT(E252,1)="S",VLOOKUP(E252,'Ranking Männer'!E:G,3,0),VLOOKUP(E252,'Ranking Männer'!I:K,3,0)))," - ",IF(LEFT(F252,1)="B",VLOOKUP(F252,'Ranking Männer'!A:C,3,0),IF(LEFT(F252,1)="S",VLOOKUP(F252,'Ranking Männer'!E:G,3,0),VLOOKUP(F252,'Ranking Männer'!I:K,3,0))))</f>
        <v>Württemberg 112 - Baden 35</v>
      </c>
      <c r="H252" s="46"/>
      <c r="I252" s="46"/>
      <c r="J252" s="46"/>
      <c r="K252" s="46"/>
      <c r="L252" s="46"/>
      <c r="M252" s="46"/>
      <c r="N252" s="46"/>
    </row>
  </sheetData>
  <sheetProtection algorithmName="SHA-512" hashValue="HZBifdmW6M9yTMBtWLlgVYEHbDnykg7UptV9lXhXid3mElHM6/qXMIw7Gfg3GFJDk1UIh0MfEhLM+HaCzaGrrg==" saltValue="7u/6WA0XSJ3fYXNvVKt/rg==" spinCount="100000" sheet="1" objects="1" scenarios="1"/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8F56-AD76-4A97-90DC-D55B76E4DCC8}">
  <dimension ref="A1:M866"/>
  <sheetViews>
    <sheetView workbookViewId="0">
      <pane ySplit="2" topLeftCell="A3" activePane="bottomLeft" state="frozen"/>
      <selection activeCell="P6" sqref="P6"/>
      <selection pane="bottomLeft" activeCell="K18" sqref="K18"/>
    </sheetView>
  </sheetViews>
  <sheetFormatPr baseColWidth="10" defaultRowHeight="13.8" x14ac:dyDescent="0.25"/>
  <cols>
    <col min="1" max="1" width="6.09765625" bestFit="1" customWidth="1"/>
    <col min="2" max="2" width="4.3984375" bestFit="1" customWidth="1"/>
    <col min="3" max="3" width="11.796875" customWidth="1"/>
    <col min="5" max="5" width="4.59765625" bestFit="1" customWidth="1"/>
    <col min="6" max="6" width="4.3984375" bestFit="1" customWidth="1"/>
    <col min="7" max="7" width="12.59765625" customWidth="1"/>
    <col min="9" max="9" width="5.09765625" bestFit="1" customWidth="1"/>
    <col min="10" max="10" width="4.3984375" bestFit="1" customWidth="1"/>
    <col min="11" max="11" width="14.09765625" customWidth="1"/>
  </cols>
  <sheetData>
    <row r="1" spans="1:13" x14ac:dyDescent="0.25">
      <c r="A1" s="4" t="s">
        <v>2</v>
      </c>
      <c r="B1" s="4"/>
      <c r="C1" s="4"/>
    </row>
    <row r="2" spans="1:13" x14ac:dyDescent="0.25">
      <c r="A2" s="4" t="s">
        <v>4</v>
      </c>
      <c r="B2" s="4" t="s">
        <v>15</v>
      </c>
      <c r="C2" s="4" t="s">
        <v>0</v>
      </c>
      <c r="E2" s="4" t="s">
        <v>10</v>
      </c>
      <c r="F2" s="4" t="s">
        <v>15</v>
      </c>
      <c r="G2" s="4" t="s">
        <v>0</v>
      </c>
      <c r="I2" s="4" t="s">
        <v>3</v>
      </c>
      <c r="J2" s="4" t="s">
        <v>15</v>
      </c>
      <c r="K2" s="4" t="s">
        <v>0</v>
      </c>
      <c r="M2" s="4" t="s">
        <v>1734</v>
      </c>
    </row>
    <row r="3" spans="1:13" x14ac:dyDescent="0.25">
      <c r="A3" s="2" t="s">
        <v>868</v>
      </c>
      <c r="B3" s="3">
        <v>1</v>
      </c>
      <c r="C3" s="2" t="s">
        <v>39</v>
      </c>
      <c r="E3" s="2" t="s">
        <v>873</v>
      </c>
      <c r="F3" s="3">
        <v>1</v>
      </c>
      <c r="G3" s="2" t="s">
        <v>213</v>
      </c>
      <c r="I3" s="2" t="s">
        <v>878</v>
      </c>
      <c r="J3" s="3">
        <v>1</v>
      </c>
      <c r="K3" s="2" t="s">
        <v>374</v>
      </c>
    </row>
    <row r="4" spans="1:13" x14ac:dyDescent="0.25">
      <c r="A4" s="2" t="s">
        <v>869</v>
      </c>
      <c r="B4" s="3">
        <v>2</v>
      </c>
      <c r="C4" s="2" t="s">
        <v>40</v>
      </c>
      <c r="E4" s="2" t="s">
        <v>874</v>
      </c>
      <c r="F4" s="3">
        <v>2</v>
      </c>
      <c r="G4" s="2" t="s">
        <v>214</v>
      </c>
      <c r="I4" s="2" t="s">
        <v>879</v>
      </c>
      <c r="J4" s="3">
        <v>2</v>
      </c>
      <c r="K4" s="2" t="s">
        <v>375</v>
      </c>
    </row>
    <row r="5" spans="1:13" x14ac:dyDescent="0.25">
      <c r="A5" s="2" t="s">
        <v>870</v>
      </c>
      <c r="B5" s="3">
        <v>3</v>
      </c>
      <c r="C5" s="2" t="s">
        <v>41</v>
      </c>
      <c r="E5" s="2" t="s">
        <v>875</v>
      </c>
      <c r="F5" s="3">
        <v>3</v>
      </c>
      <c r="G5" s="2" t="s">
        <v>215</v>
      </c>
      <c r="I5" s="2" t="s">
        <v>880</v>
      </c>
      <c r="J5" s="3">
        <v>3</v>
      </c>
      <c r="K5" s="2" t="s">
        <v>376</v>
      </c>
    </row>
    <row r="6" spans="1:13" x14ac:dyDescent="0.25">
      <c r="A6" s="2" t="s">
        <v>871</v>
      </c>
      <c r="B6" s="3">
        <v>4</v>
      </c>
      <c r="C6" s="2" t="s">
        <v>42</v>
      </c>
      <c r="E6" s="2" t="s">
        <v>876</v>
      </c>
      <c r="F6" s="3">
        <v>4</v>
      </c>
      <c r="G6" s="2" t="s">
        <v>216</v>
      </c>
      <c r="I6" s="2" t="s">
        <v>881</v>
      </c>
      <c r="J6" s="3">
        <v>4</v>
      </c>
      <c r="K6" s="2" t="s">
        <v>377</v>
      </c>
    </row>
    <row r="7" spans="1:13" x14ac:dyDescent="0.25">
      <c r="A7" s="2" t="s">
        <v>872</v>
      </c>
      <c r="B7" s="3">
        <v>5</v>
      </c>
      <c r="C7" s="2" t="s">
        <v>43</v>
      </c>
      <c r="E7" s="2" t="s">
        <v>877</v>
      </c>
      <c r="F7" s="3">
        <v>5</v>
      </c>
      <c r="G7" s="2" t="s">
        <v>217</v>
      </c>
      <c r="I7" s="2" t="s">
        <v>882</v>
      </c>
      <c r="J7" s="3">
        <v>5</v>
      </c>
      <c r="K7" s="2" t="s">
        <v>378</v>
      </c>
    </row>
    <row r="8" spans="1:13" x14ac:dyDescent="0.25">
      <c r="A8" s="2" t="s">
        <v>892</v>
      </c>
      <c r="B8" s="3">
        <v>6</v>
      </c>
      <c r="C8" s="2" t="s">
        <v>44</v>
      </c>
      <c r="E8" s="2" t="s">
        <v>1054</v>
      </c>
      <c r="F8" s="3">
        <v>6</v>
      </c>
      <c r="G8" s="2" t="s">
        <v>218</v>
      </c>
      <c r="I8" s="2" t="s">
        <v>883</v>
      </c>
      <c r="J8" s="3">
        <v>6</v>
      </c>
      <c r="K8" s="2" t="s">
        <v>379</v>
      </c>
    </row>
    <row r="9" spans="1:13" x14ac:dyDescent="0.25">
      <c r="A9" s="2" t="s">
        <v>893</v>
      </c>
      <c r="B9" s="3">
        <v>7</v>
      </c>
      <c r="C9" s="2" t="s">
        <v>45</v>
      </c>
      <c r="E9" s="2" t="s">
        <v>1055</v>
      </c>
      <c r="F9" s="3">
        <v>7</v>
      </c>
      <c r="G9" s="2" t="s">
        <v>219</v>
      </c>
      <c r="I9" s="2" t="s">
        <v>884</v>
      </c>
      <c r="J9" s="3">
        <v>7</v>
      </c>
      <c r="K9" s="2" t="s">
        <v>380</v>
      </c>
    </row>
    <row r="10" spans="1:13" x14ac:dyDescent="0.25">
      <c r="A10" s="2" t="s">
        <v>894</v>
      </c>
      <c r="B10" s="3">
        <v>8</v>
      </c>
      <c r="C10" s="2" t="s">
        <v>46</v>
      </c>
      <c r="E10" s="2" t="s">
        <v>1056</v>
      </c>
      <c r="F10" s="3">
        <v>8</v>
      </c>
      <c r="G10" s="2" t="s">
        <v>220</v>
      </c>
      <c r="I10" s="2" t="s">
        <v>885</v>
      </c>
      <c r="J10" s="3">
        <v>8</v>
      </c>
      <c r="K10" s="2" t="s">
        <v>381</v>
      </c>
    </row>
    <row r="11" spans="1:13" x14ac:dyDescent="0.25">
      <c r="A11" s="2" t="s">
        <v>895</v>
      </c>
      <c r="B11" s="3">
        <v>9</v>
      </c>
      <c r="C11" s="2" t="s">
        <v>47</v>
      </c>
      <c r="E11" s="2" t="s">
        <v>1057</v>
      </c>
      <c r="F11" s="3">
        <v>9</v>
      </c>
      <c r="G11" s="2" t="s">
        <v>221</v>
      </c>
      <c r="I11" s="2" t="s">
        <v>886</v>
      </c>
      <c r="J11" s="3">
        <v>9</v>
      </c>
      <c r="K11" s="2" t="s">
        <v>382</v>
      </c>
    </row>
    <row r="12" spans="1:13" x14ac:dyDescent="0.25">
      <c r="A12" s="2" t="s">
        <v>896</v>
      </c>
      <c r="B12" s="3">
        <v>10</v>
      </c>
      <c r="C12" s="2" t="s">
        <v>48</v>
      </c>
      <c r="E12" s="2" t="s">
        <v>1058</v>
      </c>
      <c r="F12" s="3">
        <v>10</v>
      </c>
      <c r="G12" s="2" t="s">
        <v>222</v>
      </c>
      <c r="I12" s="2" t="s">
        <v>887</v>
      </c>
      <c r="J12" s="3">
        <v>10</v>
      </c>
      <c r="K12" s="2" t="s">
        <v>383</v>
      </c>
    </row>
    <row r="13" spans="1:13" x14ac:dyDescent="0.25">
      <c r="A13" s="2" t="s">
        <v>897</v>
      </c>
      <c r="B13" s="3">
        <v>11</v>
      </c>
      <c r="C13" s="2" t="s">
        <v>49</v>
      </c>
      <c r="E13" s="2" t="s">
        <v>1059</v>
      </c>
      <c r="F13" s="3">
        <v>11</v>
      </c>
      <c r="G13" s="2" t="s">
        <v>223</v>
      </c>
      <c r="I13" s="2" t="s">
        <v>888</v>
      </c>
      <c r="J13" s="3">
        <v>11</v>
      </c>
      <c r="K13" s="2" t="s">
        <v>384</v>
      </c>
    </row>
    <row r="14" spans="1:13" x14ac:dyDescent="0.25">
      <c r="A14" s="2" t="s">
        <v>898</v>
      </c>
      <c r="B14" s="3">
        <v>12</v>
      </c>
      <c r="C14" s="2" t="s">
        <v>50</v>
      </c>
      <c r="E14" s="2" t="s">
        <v>1060</v>
      </c>
      <c r="F14" s="3">
        <v>12</v>
      </c>
      <c r="G14" s="2" t="s">
        <v>224</v>
      </c>
      <c r="I14" s="2" t="s">
        <v>889</v>
      </c>
      <c r="J14" s="3">
        <v>12</v>
      </c>
      <c r="K14" s="2" t="s">
        <v>385</v>
      </c>
    </row>
    <row r="15" spans="1:13" x14ac:dyDescent="0.25">
      <c r="A15" s="2" t="s">
        <v>899</v>
      </c>
      <c r="B15" s="3">
        <v>13</v>
      </c>
      <c r="C15" s="2" t="s">
        <v>51</v>
      </c>
      <c r="E15" s="2" t="s">
        <v>1061</v>
      </c>
      <c r="F15" s="3">
        <v>13</v>
      </c>
      <c r="G15" s="2" t="s">
        <v>225</v>
      </c>
      <c r="I15" s="2" t="s">
        <v>890</v>
      </c>
      <c r="J15" s="3">
        <v>13</v>
      </c>
      <c r="K15" s="2" t="s">
        <v>386</v>
      </c>
    </row>
    <row r="16" spans="1:13" x14ac:dyDescent="0.25">
      <c r="A16" s="2" t="s">
        <v>900</v>
      </c>
      <c r="B16" s="3">
        <v>14</v>
      </c>
      <c r="C16" s="2" t="s">
        <v>52</v>
      </c>
      <c r="E16" s="2" t="s">
        <v>1062</v>
      </c>
      <c r="F16" s="3">
        <v>14</v>
      </c>
      <c r="G16" s="2" t="s">
        <v>226</v>
      </c>
      <c r="I16" s="2" t="s">
        <v>891</v>
      </c>
      <c r="J16" s="3">
        <v>14</v>
      </c>
      <c r="K16" s="2" t="s">
        <v>387</v>
      </c>
    </row>
    <row r="17" spans="1:11" x14ac:dyDescent="0.25">
      <c r="A17" s="2" t="s">
        <v>901</v>
      </c>
      <c r="B17" s="3">
        <v>15</v>
      </c>
      <c r="C17" s="2" t="s">
        <v>53</v>
      </c>
      <c r="E17" s="2" t="s">
        <v>1063</v>
      </c>
      <c r="F17" s="3">
        <v>15</v>
      </c>
      <c r="G17" s="2" t="s">
        <v>227</v>
      </c>
      <c r="I17" s="2" t="s">
        <v>1210</v>
      </c>
      <c r="J17" s="3">
        <v>15</v>
      </c>
      <c r="K17" s="2" t="s">
        <v>388</v>
      </c>
    </row>
    <row r="18" spans="1:11" x14ac:dyDescent="0.25">
      <c r="A18" s="2" t="s">
        <v>902</v>
      </c>
      <c r="B18" s="3">
        <v>16</v>
      </c>
      <c r="C18" s="2" t="s">
        <v>54</v>
      </c>
      <c r="E18" s="2" t="s">
        <v>1064</v>
      </c>
      <c r="F18" s="3">
        <v>16</v>
      </c>
      <c r="G18" s="2" t="s">
        <v>228</v>
      </c>
      <c r="I18" s="2" t="s">
        <v>1211</v>
      </c>
      <c r="J18" s="3">
        <v>16</v>
      </c>
      <c r="K18" s="2" t="s">
        <v>389</v>
      </c>
    </row>
    <row r="19" spans="1:11" x14ac:dyDescent="0.25">
      <c r="A19" s="2" t="s">
        <v>903</v>
      </c>
      <c r="B19" s="3">
        <v>17</v>
      </c>
      <c r="C19" s="2" t="s">
        <v>55</v>
      </c>
      <c r="E19" s="2" t="s">
        <v>1065</v>
      </c>
      <c r="F19" s="3">
        <v>17</v>
      </c>
      <c r="G19" s="2" t="s">
        <v>229</v>
      </c>
      <c r="I19" s="2" t="s">
        <v>1212</v>
      </c>
      <c r="J19" s="3">
        <v>17</v>
      </c>
      <c r="K19" s="2" t="s">
        <v>390</v>
      </c>
    </row>
    <row r="20" spans="1:11" x14ac:dyDescent="0.25">
      <c r="A20" s="2" t="s">
        <v>904</v>
      </c>
      <c r="B20" s="3">
        <v>18</v>
      </c>
      <c r="C20" s="2" t="s">
        <v>56</v>
      </c>
      <c r="E20" s="2" t="s">
        <v>1066</v>
      </c>
      <c r="F20" s="3">
        <v>18</v>
      </c>
      <c r="G20" s="2" t="s">
        <v>230</v>
      </c>
      <c r="I20" s="2" t="s">
        <v>1213</v>
      </c>
      <c r="J20" s="3">
        <v>18</v>
      </c>
      <c r="K20" s="2" t="s">
        <v>391</v>
      </c>
    </row>
    <row r="21" spans="1:11" x14ac:dyDescent="0.25">
      <c r="A21" s="2" t="s">
        <v>905</v>
      </c>
      <c r="B21" s="3">
        <v>19</v>
      </c>
      <c r="C21" s="2" t="s">
        <v>57</v>
      </c>
      <c r="E21" s="2" t="s">
        <v>1067</v>
      </c>
      <c r="F21" s="3">
        <v>19</v>
      </c>
      <c r="G21" s="2" t="s">
        <v>231</v>
      </c>
      <c r="I21" s="2" t="s">
        <v>1214</v>
      </c>
      <c r="J21" s="3">
        <v>19</v>
      </c>
      <c r="K21" s="2" t="s">
        <v>392</v>
      </c>
    </row>
    <row r="22" spans="1:11" x14ac:dyDescent="0.25">
      <c r="A22" s="2" t="s">
        <v>906</v>
      </c>
      <c r="B22" s="3">
        <v>20</v>
      </c>
      <c r="C22" s="2" t="s">
        <v>58</v>
      </c>
      <c r="E22" s="2" t="s">
        <v>1068</v>
      </c>
      <c r="F22" s="3">
        <v>20</v>
      </c>
      <c r="G22" s="2" t="s">
        <v>232</v>
      </c>
      <c r="I22" s="2" t="s">
        <v>1215</v>
      </c>
      <c r="J22" s="3">
        <v>20</v>
      </c>
      <c r="K22" s="2" t="s">
        <v>393</v>
      </c>
    </row>
    <row r="23" spans="1:11" x14ac:dyDescent="0.25">
      <c r="A23" s="2" t="s">
        <v>907</v>
      </c>
      <c r="B23" s="3">
        <v>21</v>
      </c>
      <c r="C23" s="2" t="s">
        <v>59</v>
      </c>
      <c r="E23" s="2" t="s">
        <v>1069</v>
      </c>
      <c r="F23" s="3">
        <v>21</v>
      </c>
      <c r="G23" s="2" t="s">
        <v>233</v>
      </c>
      <c r="I23" s="2" t="s">
        <v>1216</v>
      </c>
      <c r="J23" s="3">
        <v>21</v>
      </c>
      <c r="K23" s="2" t="s">
        <v>394</v>
      </c>
    </row>
    <row r="24" spans="1:11" x14ac:dyDescent="0.25">
      <c r="A24" s="2" t="s">
        <v>908</v>
      </c>
      <c r="B24" s="3">
        <v>22</v>
      </c>
      <c r="C24" s="2" t="s">
        <v>60</v>
      </c>
      <c r="E24" s="2" t="s">
        <v>1070</v>
      </c>
      <c r="F24" s="3">
        <v>22</v>
      </c>
      <c r="G24" s="2" t="s">
        <v>234</v>
      </c>
      <c r="I24" s="2" t="s">
        <v>1217</v>
      </c>
      <c r="J24" s="3">
        <v>22</v>
      </c>
      <c r="K24" s="2" t="s">
        <v>395</v>
      </c>
    </row>
    <row r="25" spans="1:11" x14ac:dyDescent="0.25">
      <c r="A25" s="2" t="s">
        <v>909</v>
      </c>
      <c r="B25" s="3">
        <v>23</v>
      </c>
      <c r="C25" s="2" t="s">
        <v>61</v>
      </c>
      <c r="E25" s="2" t="s">
        <v>1071</v>
      </c>
      <c r="F25" s="3">
        <v>23</v>
      </c>
      <c r="G25" s="2" t="s">
        <v>235</v>
      </c>
      <c r="I25" s="2" t="s">
        <v>1218</v>
      </c>
      <c r="J25" s="3">
        <v>23</v>
      </c>
      <c r="K25" s="2" t="s">
        <v>396</v>
      </c>
    </row>
    <row r="26" spans="1:11" x14ac:dyDescent="0.25">
      <c r="A26" s="2" t="s">
        <v>910</v>
      </c>
      <c r="B26" s="3">
        <v>24</v>
      </c>
      <c r="C26" s="2" t="s">
        <v>62</v>
      </c>
      <c r="E26" s="2" t="s">
        <v>1072</v>
      </c>
      <c r="F26" s="3">
        <v>24</v>
      </c>
      <c r="G26" s="2" t="s">
        <v>236</v>
      </c>
      <c r="I26" s="2" t="s">
        <v>1219</v>
      </c>
      <c r="J26" s="3">
        <v>24</v>
      </c>
      <c r="K26" s="2" t="s">
        <v>397</v>
      </c>
    </row>
    <row r="27" spans="1:11" x14ac:dyDescent="0.25">
      <c r="A27" s="2" t="s">
        <v>911</v>
      </c>
      <c r="B27" s="3">
        <v>25</v>
      </c>
      <c r="C27" s="2" t="s">
        <v>63</v>
      </c>
      <c r="E27" s="2" t="s">
        <v>1073</v>
      </c>
      <c r="F27" s="3">
        <v>25</v>
      </c>
      <c r="G27" s="2" t="s">
        <v>237</v>
      </c>
      <c r="I27" s="2" t="s">
        <v>1220</v>
      </c>
      <c r="J27" s="3">
        <v>25</v>
      </c>
      <c r="K27" s="2" t="s">
        <v>398</v>
      </c>
    </row>
    <row r="28" spans="1:11" x14ac:dyDescent="0.25">
      <c r="A28" s="2" t="s">
        <v>912</v>
      </c>
      <c r="B28" s="3">
        <v>26</v>
      </c>
      <c r="C28" s="2" t="s">
        <v>64</v>
      </c>
      <c r="E28" s="2" t="s">
        <v>1074</v>
      </c>
      <c r="F28" s="3">
        <v>26</v>
      </c>
      <c r="G28" s="2" t="s">
        <v>238</v>
      </c>
      <c r="I28" s="2" t="s">
        <v>1221</v>
      </c>
      <c r="J28" s="3">
        <v>26</v>
      </c>
      <c r="K28" s="2" t="s">
        <v>399</v>
      </c>
    </row>
    <row r="29" spans="1:11" x14ac:dyDescent="0.25">
      <c r="A29" s="2" t="s">
        <v>913</v>
      </c>
      <c r="B29" s="3">
        <v>27</v>
      </c>
      <c r="C29" s="2" t="s">
        <v>65</v>
      </c>
      <c r="E29" s="2" t="s">
        <v>1075</v>
      </c>
      <c r="F29" s="3">
        <v>27</v>
      </c>
      <c r="G29" s="2" t="s">
        <v>239</v>
      </c>
      <c r="I29" s="2" t="s">
        <v>1222</v>
      </c>
      <c r="J29" s="3">
        <v>27</v>
      </c>
      <c r="K29" s="2" t="s">
        <v>400</v>
      </c>
    </row>
    <row r="30" spans="1:11" x14ac:dyDescent="0.25">
      <c r="A30" s="2" t="s">
        <v>914</v>
      </c>
      <c r="B30" s="3">
        <v>28</v>
      </c>
      <c r="C30" s="2" t="s">
        <v>66</v>
      </c>
      <c r="E30" s="2" t="s">
        <v>1076</v>
      </c>
      <c r="F30" s="3">
        <v>28</v>
      </c>
      <c r="G30" s="2" t="s">
        <v>240</v>
      </c>
      <c r="I30" s="2" t="s">
        <v>1223</v>
      </c>
      <c r="J30" s="3">
        <v>28</v>
      </c>
      <c r="K30" s="2" t="s">
        <v>401</v>
      </c>
    </row>
    <row r="31" spans="1:11" x14ac:dyDescent="0.25">
      <c r="A31" s="2" t="s">
        <v>915</v>
      </c>
      <c r="B31" s="3">
        <v>29</v>
      </c>
      <c r="C31" s="2" t="s">
        <v>67</v>
      </c>
      <c r="E31" s="2" t="s">
        <v>1077</v>
      </c>
      <c r="F31" s="3">
        <v>29</v>
      </c>
      <c r="G31" s="2" t="s">
        <v>241</v>
      </c>
      <c r="I31" s="2" t="s">
        <v>1224</v>
      </c>
      <c r="J31" s="3">
        <v>29</v>
      </c>
      <c r="K31" s="2" t="s">
        <v>402</v>
      </c>
    </row>
    <row r="32" spans="1:11" x14ac:dyDescent="0.25">
      <c r="A32" s="2" t="s">
        <v>916</v>
      </c>
      <c r="B32" s="3">
        <v>30</v>
      </c>
      <c r="C32" s="2" t="s">
        <v>68</v>
      </c>
      <c r="E32" s="2" t="s">
        <v>1078</v>
      </c>
      <c r="F32" s="3">
        <v>30</v>
      </c>
      <c r="G32" s="2" t="s">
        <v>242</v>
      </c>
      <c r="I32" s="2" t="s">
        <v>1225</v>
      </c>
      <c r="J32" s="3">
        <v>30</v>
      </c>
      <c r="K32" s="2" t="s">
        <v>403</v>
      </c>
    </row>
    <row r="33" spans="1:11" x14ac:dyDescent="0.25">
      <c r="A33" s="2" t="s">
        <v>917</v>
      </c>
      <c r="B33" s="3">
        <v>31</v>
      </c>
      <c r="C33" s="2" t="s">
        <v>69</v>
      </c>
      <c r="E33" s="2" t="s">
        <v>1079</v>
      </c>
      <c r="F33" s="3">
        <v>31</v>
      </c>
      <c r="G33" s="2" t="s">
        <v>243</v>
      </c>
      <c r="I33" s="2" t="s">
        <v>1226</v>
      </c>
      <c r="J33" s="3">
        <v>31</v>
      </c>
      <c r="K33" s="2" t="s">
        <v>404</v>
      </c>
    </row>
    <row r="34" spans="1:11" x14ac:dyDescent="0.25">
      <c r="A34" s="2" t="s">
        <v>918</v>
      </c>
      <c r="B34" s="3">
        <v>32</v>
      </c>
      <c r="C34" s="2" t="s">
        <v>70</v>
      </c>
      <c r="E34" s="2" t="s">
        <v>1080</v>
      </c>
      <c r="F34" s="3">
        <v>32</v>
      </c>
      <c r="G34" s="2" t="s">
        <v>244</v>
      </c>
      <c r="I34" s="2" t="s">
        <v>1227</v>
      </c>
      <c r="J34" s="3">
        <v>32</v>
      </c>
      <c r="K34" s="2" t="s">
        <v>405</v>
      </c>
    </row>
    <row r="35" spans="1:11" x14ac:dyDescent="0.25">
      <c r="A35" s="2" t="s">
        <v>919</v>
      </c>
      <c r="B35" s="3">
        <v>33</v>
      </c>
      <c r="C35" s="2" t="s">
        <v>71</v>
      </c>
      <c r="E35" s="2" t="s">
        <v>1081</v>
      </c>
      <c r="F35" s="3">
        <v>33</v>
      </c>
      <c r="G35" s="2" t="s">
        <v>245</v>
      </c>
      <c r="I35" s="2" t="s">
        <v>1228</v>
      </c>
      <c r="J35" s="3">
        <v>33</v>
      </c>
      <c r="K35" s="2" t="s">
        <v>406</v>
      </c>
    </row>
    <row r="36" spans="1:11" x14ac:dyDescent="0.25">
      <c r="A36" s="2" t="s">
        <v>920</v>
      </c>
      <c r="B36" s="3">
        <v>34</v>
      </c>
      <c r="C36" s="2" t="s">
        <v>72</v>
      </c>
      <c r="E36" s="2" t="s">
        <v>1082</v>
      </c>
      <c r="F36" s="3">
        <v>34</v>
      </c>
      <c r="G36" s="2" t="s">
        <v>246</v>
      </c>
      <c r="I36" s="2" t="s">
        <v>1229</v>
      </c>
      <c r="J36" s="3">
        <v>34</v>
      </c>
      <c r="K36" s="2" t="s">
        <v>407</v>
      </c>
    </row>
    <row r="37" spans="1:11" x14ac:dyDescent="0.25">
      <c r="A37" s="2" t="s">
        <v>921</v>
      </c>
      <c r="B37" s="3">
        <v>35</v>
      </c>
      <c r="C37" s="2" t="s">
        <v>73</v>
      </c>
      <c r="E37" s="2" t="s">
        <v>1083</v>
      </c>
      <c r="F37" s="3">
        <v>35</v>
      </c>
      <c r="G37" s="2" t="s">
        <v>247</v>
      </c>
      <c r="I37" s="2" t="s">
        <v>1230</v>
      </c>
      <c r="J37" s="3">
        <v>35</v>
      </c>
      <c r="K37" s="2" t="s">
        <v>408</v>
      </c>
    </row>
    <row r="38" spans="1:11" x14ac:dyDescent="0.25">
      <c r="A38" s="2" t="s">
        <v>922</v>
      </c>
      <c r="B38" s="3">
        <v>36</v>
      </c>
      <c r="C38" s="2" t="s">
        <v>74</v>
      </c>
      <c r="E38" s="2" t="s">
        <v>1084</v>
      </c>
      <c r="F38" s="3">
        <v>36</v>
      </c>
      <c r="G38" s="2" t="s">
        <v>248</v>
      </c>
      <c r="I38" s="2" t="s">
        <v>1231</v>
      </c>
      <c r="J38" s="3">
        <v>36</v>
      </c>
      <c r="K38" s="2" t="s">
        <v>409</v>
      </c>
    </row>
    <row r="39" spans="1:11" x14ac:dyDescent="0.25">
      <c r="A39" s="2" t="s">
        <v>923</v>
      </c>
      <c r="B39" s="3">
        <v>37</v>
      </c>
      <c r="C39" s="2" t="s">
        <v>75</v>
      </c>
      <c r="E39" s="2" t="s">
        <v>1085</v>
      </c>
      <c r="F39" s="3">
        <v>37</v>
      </c>
      <c r="G39" s="2" t="s">
        <v>249</v>
      </c>
      <c r="I39" s="2" t="s">
        <v>1232</v>
      </c>
      <c r="J39" s="3">
        <v>37</v>
      </c>
      <c r="K39" s="2" t="s">
        <v>410</v>
      </c>
    </row>
    <row r="40" spans="1:11" x14ac:dyDescent="0.25">
      <c r="A40" s="2" t="s">
        <v>924</v>
      </c>
      <c r="B40" s="3">
        <v>38</v>
      </c>
      <c r="C40" s="2" t="s">
        <v>76</v>
      </c>
      <c r="E40" s="2" t="s">
        <v>1086</v>
      </c>
      <c r="F40" s="3">
        <v>38</v>
      </c>
      <c r="G40" s="2" t="s">
        <v>250</v>
      </c>
      <c r="I40" s="2" t="s">
        <v>1233</v>
      </c>
      <c r="J40" s="3">
        <v>38</v>
      </c>
      <c r="K40" s="2" t="s">
        <v>411</v>
      </c>
    </row>
    <row r="41" spans="1:11" x14ac:dyDescent="0.25">
      <c r="A41" s="2" t="s">
        <v>925</v>
      </c>
      <c r="B41" s="3">
        <v>39</v>
      </c>
      <c r="C41" s="2" t="s">
        <v>77</v>
      </c>
      <c r="E41" s="2" t="s">
        <v>1087</v>
      </c>
      <c r="F41" s="3">
        <v>39</v>
      </c>
      <c r="G41" s="2" t="s">
        <v>251</v>
      </c>
      <c r="I41" s="2" t="s">
        <v>1234</v>
      </c>
      <c r="J41" s="3">
        <v>39</v>
      </c>
      <c r="K41" s="2" t="s">
        <v>412</v>
      </c>
    </row>
    <row r="42" spans="1:11" x14ac:dyDescent="0.25">
      <c r="A42" s="2" t="s">
        <v>926</v>
      </c>
      <c r="B42" s="3">
        <v>40</v>
      </c>
      <c r="C42" s="2" t="s">
        <v>78</v>
      </c>
      <c r="E42" s="2" t="s">
        <v>1088</v>
      </c>
      <c r="F42" s="3">
        <v>40</v>
      </c>
      <c r="G42" s="2" t="s">
        <v>252</v>
      </c>
      <c r="I42" s="2" t="s">
        <v>1235</v>
      </c>
      <c r="J42" s="3">
        <v>40</v>
      </c>
      <c r="K42" s="2" t="s">
        <v>413</v>
      </c>
    </row>
    <row r="43" spans="1:11" x14ac:dyDescent="0.25">
      <c r="A43" s="2" t="s">
        <v>927</v>
      </c>
      <c r="B43" s="3">
        <v>41</v>
      </c>
      <c r="C43" s="2" t="s">
        <v>79</v>
      </c>
      <c r="E43" s="2" t="s">
        <v>1089</v>
      </c>
      <c r="F43" s="3">
        <v>41</v>
      </c>
      <c r="G43" s="2" t="s">
        <v>253</v>
      </c>
      <c r="I43" s="2" t="s">
        <v>1236</v>
      </c>
      <c r="J43" s="3">
        <v>41</v>
      </c>
      <c r="K43" s="2" t="s">
        <v>414</v>
      </c>
    </row>
    <row r="44" spans="1:11" x14ac:dyDescent="0.25">
      <c r="A44" s="2" t="s">
        <v>928</v>
      </c>
      <c r="B44" s="3">
        <v>42</v>
      </c>
      <c r="C44" s="2" t="s">
        <v>80</v>
      </c>
      <c r="E44" s="2" t="s">
        <v>1090</v>
      </c>
      <c r="F44" s="3">
        <v>42</v>
      </c>
      <c r="G44" s="2" t="s">
        <v>254</v>
      </c>
      <c r="I44" s="2" t="s">
        <v>1237</v>
      </c>
      <c r="J44" s="3">
        <v>42</v>
      </c>
      <c r="K44" s="2" t="s">
        <v>415</v>
      </c>
    </row>
    <row r="45" spans="1:11" x14ac:dyDescent="0.25">
      <c r="A45" s="2" t="s">
        <v>929</v>
      </c>
      <c r="B45" s="3">
        <v>43</v>
      </c>
      <c r="C45" s="2" t="s">
        <v>81</v>
      </c>
      <c r="E45" s="2" t="s">
        <v>1091</v>
      </c>
      <c r="F45" s="3">
        <v>43</v>
      </c>
      <c r="G45" s="2" t="s">
        <v>255</v>
      </c>
      <c r="I45" s="2" t="s">
        <v>1238</v>
      </c>
      <c r="J45" s="3">
        <v>43</v>
      </c>
      <c r="K45" s="2" t="s">
        <v>416</v>
      </c>
    </row>
    <row r="46" spans="1:11" x14ac:dyDescent="0.25">
      <c r="A46" s="2" t="s">
        <v>930</v>
      </c>
      <c r="B46" s="3">
        <v>44</v>
      </c>
      <c r="C46" s="2" t="s">
        <v>82</v>
      </c>
      <c r="E46" s="2" t="s">
        <v>1092</v>
      </c>
      <c r="F46" s="3">
        <v>44</v>
      </c>
      <c r="G46" s="2" t="s">
        <v>256</v>
      </c>
      <c r="I46" s="2" t="s">
        <v>1239</v>
      </c>
      <c r="J46" s="3">
        <v>44</v>
      </c>
      <c r="K46" s="2" t="s">
        <v>417</v>
      </c>
    </row>
    <row r="47" spans="1:11" x14ac:dyDescent="0.25">
      <c r="A47" s="2" t="s">
        <v>931</v>
      </c>
      <c r="B47" s="3">
        <v>45</v>
      </c>
      <c r="C47" s="2" t="s">
        <v>83</v>
      </c>
      <c r="E47" s="2" t="s">
        <v>1093</v>
      </c>
      <c r="F47" s="3">
        <v>45</v>
      </c>
      <c r="G47" s="2" t="s">
        <v>257</v>
      </c>
      <c r="I47" s="2" t="s">
        <v>1240</v>
      </c>
      <c r="J47" s="3">
        <v>45</v>
      </c>
      <c r="K47" s="2" t="s">
        <v>418</v>
      </c>
    </row>
    <row r="48" spans="1:11" x14ac:dyDescent="0.25">
      <c r="A48" s="2" t="s">
        <v>932</v>
      </c>
      <c r="B48" s="3">
        <v>46</v>
      </c>
      <c r="C48" s="2" t="s">
        <v>84</v>
      </c>
      <c r="E48" s="2" t="s">
        <v>1094</v>
      </c>
      <c r="F48" s="3">
        <v>46</v>
      </c>
      <c r="G48" s="2" t="s">
        <v>258</v>
      </c>
      <c r="I48" s="2" t="s">
        <v>1241</v>
      </c>
      <c r="J48" s="3">
        <v>46</v>
      </c>
      <c r="K48" s="2" t="s">
        <v>419</v>
      </c>
    </row>
    <row r="49" spans="1:11" x14ac:dyDescent="0.25">
      <c r="A49" s="2" t="s">
        <v>933</v>
      </c>
      <c r="B49" s="3">
        <v>47</v>
      </c>
      <c r="C49" s="2" t="s">
        <v>85</v>
      </c>
      <c r="E49" s="2" t="s">
        <v>1095</v>
      </c>
      <c r="F49" s="3">
        <v>47</v>
      </c>
      <c r="G49" s="2" t="s">
        <v>259</v>
      </c>
      <c r="I49" s="2" t="s">
        <v>1242</v>
      </c>
      <c r="J49" s="3">
        <v>47</v>
      </c>
      <c r="K49" s="2" t="s">
        <v>420</v>
      </c>
    </row>
    <row r="50" spans="1:11" x14ac:dyDescent="0.25">
      <c r="A50" s="2" t="s">
        <v>934</v>
      </c>
      <c r="B50" s="3">
        <v>48</v>
      </c>
      <c r="C50" s="2" t="s">
        <v>86</v>
      </c>
      <c r="E50" s="2" t="s">
        <v>1096</v>
      </c>
      <c r="F50" s="3">
        <v>48</v>
      </c>
      <c r="G50" s="2" t="s">
        <v>260</v>
      </c>
      <c r="I50" s="2" t="s">
        <v>1243</v>
      </c>
      <c r="J50" s="3">
        <v>48</v>
      </c>
      <c r="K50" s="2" t="s">
        <v>421</v>
      </c>
    </row>
    <row r="51" spans="1:11" x14ac:dyDescent="0.25">
      <c r="A51" s="2" t="s">
        <v>935</v>
      </c>
      <c r="B51" s="3">
        <v>49</v>
      </c>
      <c r="C51" s="2" t="s">
        <v>87</v>
      </c>
      <c r="E51" s="2" t="s">
        <v>1097</v>
      </c>
      <c r="F51" s="3">
        <v>49</v>
      </c>
      <c r="G51" s="2" t="s">
        <v>261</v>
      </c>
      <c r="I51" s="2" t="s">
        <v>1244</v>
      </c>
      <c r="J51" s="3">
        <v>49</v>
      </c>
      <c r="K51" s="2" t="s">
        <v>422</v>
      </c>
    </row>
    <row r="52" spans="1:11" x14ac:dyDescent="0.25">
      <c r="A52" s="2" t="s">
        <v>936</v>
      </c>
      <c r="B52" s="3">
        <v>50</v>
      </c>
      <c r="C52" s="2" t="s">
        <v>88</v>
      </c>
      <c r="E52" s="2" t="s">
        <v>1098</v>
      </c>
      <c r="F52" s="3">
        <v>50</v>
      </c>
      <c r="G52" s="2" t="s">
        <v>262</v>
      </c>
      <c r="I52" s="2" t="s">
        <v>1245</v>
      </c>
      <c r="J52" s="3">
        <v>50</v>
      </c>
      <c r="K52" s="2" t="s">
        <v>423</v>
      </c>
    </row>
    <row r="53" spans="1:11" x14ac:dyDescent="0.25">
      <c r="A53" s="2" t="s">
        <v>937</v>
      </c>
      <c r="B53" s="3">
        <v>51</v>
      </c>
      <c r="C53" s="2" t="s">
        <v>89</v>
      </c>
      <c r="E53" s="2" t="s">
        <v>1099</v>
      </c>
      <c r="F53" s="3">
        <v>51</v>
      </c>
      <c r="G53" s="2" t="s">
        <v>263</v>
      </c>
      <c r="I53" s="2" t="s">
        <v>1246</v>
      </c>
      <c r="J53" s="3">
        <v>51</v>
      </c>
      <c r="K53" s="2" t="s">
        <v>424</v>
      </c>
    </row>
    <row r="54" spans="1:11" x14ac:dyDescent="0.25">
      <c r="A54" s="2" t="s">
        <v>938</v>
      </c>
      <c r="B54" s="3">
        <v>52</v>
      </c>
      <c r="C54" s="2" t="s">
        <v>90</v>
      </c>
      <c r="E54" s="2" t="s">
        <v>1100</v>
      </c>
      <c r="F54" s="3">
        <v>52</v>
      </c>
      <c r="G54" s="2" t="s">
        <v>264</v>
      </c>
      <c r="I54" s="2" t="s">
        <v>1247</v>
      </c>
      <c r="J54" s="3">
        <v>52</v>
      </c>
      <c r="K54" s="2" t="s">
        <v>425</v>
      </c>
    </row>
    <row r="55" spans="1:11" x14ac:dyDescent="0.25">
      <c r="A55" s="2" t="s">
        <v>939</v>
      </c>
      <c r="B55" s="3">
        <v>53</v>
      </c>
      <c r="C55" s="2" t="s">
        <v>91</v>
      </c>
      <c r="E55" s="2" t="s">
        <v>1101</v>
      </c>
      <c r="F55" s="3">
        <v>53</v>
      </c>
      <c r="G55" s="2" t="s">
        <v>265</v>
      </c>
      <c r="I55" s="2" t="s">
        <v>1248</v>
      </c>
      <c r="J55" s="3">
        <v>53</v>
      </c>
      <c r="K55" s="2" t="s">
        <v>426</v>
      </c>
    </row>
    <row r="56" spans="1:11" x14ac:dyDescent="0.25">
      <c r="A56" s="2" t="s">
        <v>940</v>
      </c>
      <c r="B56" s="3">
        <v>54</v>
      </c>
      <c r="C56" s="2" t="s">
        <v>92</v>
      </c>
      <c r="E56" s="2" t="s">
        <v>1102</v>
      </c>
      <c r="F56" s="3">
        <v>54</v>
      </c>
      <c r="G56" s="2" t="s">
        <v>266</v>
      </c>
      <c r="I56" s="2" t="s">
        <v>1249</v>
      </c>
      <c r="J56" s="3">
        <v>54</v>
      </c>
      <c r="K56" s="2" t="s">
        <v>427</v>
      </c>
    </row>
    <row r="57" spans="1:11" x14ac:dyDescent="0.25">
      <c r="A57" s="2" t="s">
        <v>941</v>
      </c>
      <c r="B57" s="3">
        <v>55</v>
      </c>
      <c r="C57" s="2" t="s">
        <v>93</v>
      </c>
      <c r="E57" s="2" t="s">
        <v>1103</v>
      </c>
      <c r="F57" s="3">
        <v>55</v>
      </c>
      <c r="G57" s="2" t="s">
        <v>267</v>
      </c>
      <c r="I57" s="2" t="s">
        <v>1250</v>
      </c>
      <c r="J57" s="3">
        <v>55</v>
      </c>
      <c r="K57" s="2" t="s">
        <v>428</v>
      </c>
    </row>
    <row r="58" spans="1:11" x14ac:dyDescent="0.25">
      <c r="A58" s="2" t="s">
        <v>942</v>
      </c>
      <c r="B58" s="3">
        <v>56</v>
      </c>
      <c r="C58" s="2" t="s">
        <v>94</v>
      </c>
      <c r="E58" s="2" t="s">
        <v>1104</v>
      </c>
      <c r="F58" s="3">
        <v>56</v>
      </c>
      <c r="G58" s="2" t="s">
        <v>268</v>
      </c>
      <c r="I58" s="2" t="s">
        <v>1251</v>
      </c>
      <c r="J58" s="3">
        <v>56</v>
      </c>
      <c r="K58" s="2" t="s">
        <v>429</v>
      </c>
    </row>
    <row r="59" spans="1:11" x14ac:dyDescent="0.25">
      <c r="A59" s="2" t="s">
        <v>943</v>
      </c>
      <c r="B59" s="1">
        <v>57</v>
      </c>
      <c r="C59" s="2" t="s">
        <v>95</v>
      </c>
      <c r="E59" s="2" t="s">
        <v>1105</v>
      </c>
      <c r="F59" s="3">
        <v>57</v>
      </c>
      <c r="G59" s="2" t="s">
        <v>269</v>
      </c>
      <c r="I59" s="2" t="s">
        <v>1252</v>
      </c>
      <c r="J59" s="3">
        <v>57</v>
      </c>
      <c r="K59" s="2" t="s">
        <v>430</v>
      </c>
    </row>
    <row r="60" spans="1:11" x14ac:dyDescent="0.25">
      <c r="A60" s="2" t="s">
        <v>944</v>
      </c>
      <c r="B60" s="1">
        <v>58</v>
      </c>
      <c r="C60" s="2" t="s">
        <v>96</v>
      </c>
      <c r="E60" s="2" t="s">
        <v>1106</v>
      </c>
      <c r="F60" s="3">
        <v>58</v>
      </c>
      <c r="G60" s="2" t="s">
        <v>270</v>
      </c>
      <c r="I60" s="2" t="s">
        <v>1253</v>
      </c>
      <c r="J60" s="3">
        <v>58</v>
      </c>
      <c r="K60" s="2" t="s">
        <v>431</v>
      </c>
    </row>
    <row r="61" spans="1:11" x14ac:dyDescent="0.25">
      <c r="A61" s="2" t="s">
        <v>945</v>
      </c>
      <c r="B61" s="1">
        <v>59</v>
      </c>
      <c r="C61" s="2" t="s">
        <v>97</v>
      </c>
      <c r="E61" s="2" t="s">
        <v>1107</v>
      </c>
      <c r="F61" s="3">
        <v>59</v>
      </c>
      <c r="G61" s="2" t="s">
        <v>271</v>
      </c>
      <c r="I61" s="2" t="s">
        <v>1254</v>
      </c>
      <c r="J61" s="3">
        <v>59</v>
      </c>
      <c r="K61" s="2" t="s">
        <v>432</v>
      </c>
    </row>
    <row r="62" spans="1:11" x14ac:dyDescent="0.25">
      <c r="A62" s="2" t="s">
        <v>946</v>
      </c>
      <c r="B62" s="1">
        <v>60</v>
      </c>
      <c r="C62" s="2" t="s">
        <v>98</v>
      </c>
      <c r="E62" s="2" t="s">
        <v>1108</v>
      </c>
      <c r="F62" s="3">
        <v>60</v>
      </c>
      <c r="G62" s="2" t="s">
        <v>272</v>
      </c>
      <c r="I62" s="2" t="s">
        <v>1255</v>
      </c>
      <c r="J62" s="3">
        <v>60</v>
      </c>
      <c r="K62" s="2" t="s">
        <v>433</v>
      </c>
    </row>
    <row r="63" spans="1:11" x14ac:dyDescent="0.25">
      <c r="A63" s="2" t="s">
        <v>947</v>
      </c>
      <c r="B63" s="1">
        <v>61</v>
      </c>
      <c r="C63" s="2" t="s">
        <v>99</v>
      </c>
      <c r="E63" s="2" t="s">
        <v>1109</v>
      </c>
      <c r="F63" s="3">
        <v>61</v>
      </c>
      <c r="G63" s="2" t="s">
        <v>273</v>
      </c>
      <c r="I63" s="2" t="s">
        <v>1256</v>
      </c>
      <c r="J63" s="3">
        <v>61</v>
      </c>
      <c r="K63" s="2" t="s">
        <v>434</v>
      </c>
    </row>
    <row r="64" spans="1:11" x14ac:dyDescent="0.25">
      <c r="A64" s="2" t="s">
        <v>948</v>
      </c>
      <c r="B64" s="1">
        <v>62</v>
      </c>
      <c r="C64" s="2" t="s">
        <v>100</v>
      </c>
      <c r="E64" s="2" t="s">
        <v>1110</v>
      </c>
      <c r="F64" s="3">
        <v>62</v>
      </c>
      <c r="G64" s="2" t="s">
        <v>274</v>
      </c>
      <c r="I64" s="2" t="s">
        <v>1257</v>
      </c>
      <c r="J64" s="3">
        <v>62</v>
      </c>
      <c r="K64" s="2" t="s">
        <v>435</v>
      </c>
    </row>
    <row r="65" spans="1:11" x14ac:dyDescent="0.25">
      <c r="A65" s="2" t="s">
        <v>949</v>
      </c>
      <c r="B65" s="1">
        <v>63</v>
      </c>
      <c r="C65" s="2" t="s">
        <v>101</v>
      </c>
      <c r="E65" s="2" t="s">
        <v>1111</v>
      </c>
      <c r="F65" s="3">
        <v>63</v>
      </c>
      <c r="G65" s="2" t="s">
        <v>275</v>
      </c>
      <c r="I65" s="2" t="s">
        <v>1258</v>
      </c>
      <c r="J65" s="3">
        <v>63</v>
      </c>
      <c r="K65" s="2" t="s">
        <v>436</v>
      </c>
    </row>
    <row r="66" spans="1:11" x14ac:dyDescent="0.25">
      <c r="A66" s="2" t="s">
        <v>950</v>
      </c>
      <c r="B66" s="1">
        <v>64</v>
      </c>
      <c r="C66" s="2" t="s">
        <v>102</v>
      </c>
      <c r="E66" s="2" t="s">
        <v>1112</v>
      </c>
      <c r="F66" s="3">
        <v>64</v>
      </c>
      <c r="G66" s="2" t="s">
        <v>276</v>
      </c>
      <c r="I66" s="2" t="s">
        <v>1259</v>
      </c>
      <c r="J66" s="3">
        <v>64</v>
      </c>
      <c r="K66" s="2" t="s">
        <v>437</v>
      </c>
    </row>
    <row r="67" spans="1:11" x14ac:dyDescent="0.25">
      <c r="A67" s="2" t="s">
        <v>951</v>
      </c>
      <c r="B67" s="1">
        <v>65</v>
      </c>
      <c r="C67" s="2" t="s">
        <v>103</v>
      </c>
      <c r="E67" s="2" t="s">
        <v>1113</v>
      </c>
      <c r="F67" s="3">
        <v>65</v>
      </c>
      <c r="G67" s="2" t="s">
        <v>277</v>
      </c>
      <c r="I67" s="2" t="s">
        <v>1260</v>
      </c>
      <c r="J67" s="3">
        <v>65</v>
      </c>
      <c r="K67" s="2" t="s">
        <v>438</v>
      </c>
    </row>
    <row r="68" spans="1:11" x14ac:dyDescent="0.25">
      <c r="A68" s="2" t="s">
        <v>952</v>
      </c>
      <c r="B68" s="1">
        <v>66</v>
      </c>
      <c r="C68" s="2" t="s">
        <v>104</v>
      </c>
      <c r="E68" s="2" t="s">
        <v>1114</v>
      </c>
      <c r="F68" s="3">
        <v>66</v>
      </c>
      <c r="G68" s="2" t="s">
        <v>278</v>
      </c>
      <c r="I68" s="2" t="s">
        <v>1261</v>
      </c>
      <c r="J68" s="3">
        <v>66</v>
      </c>
      <c r="K68" s="2" t="s">
        <v>439</v>
      </c>
    </row>
    <row r="69" spans="1:11" x14ac:dyDescent="0.25">
      <c r="A69" s="2" t="s">
        <v>953</v>
      </c>
      <c r="B69" s="1">
        <v>67</v>
      </c>
      <c r="C69" s="2" t="s">
        <v>105</v>
      </c>
      <c r="E69" s="2" t="s">
        <v>1115</v>
      </c>
      <c r="F69" s="3">
        <v>67</v>
      </c>
      <c r="G69" s="2" t="s">
        <v>279</v>
      </c>
      <c r="I69" s="2" t="s">
        <v>1262</v>
      </c>
      <c r="J69" s="3">
        <v>67</v>
      </c>
      <c r="K69" s="2" t="s">
        <v>440</v>
      </c>
    </row>
    <row r="70" spans="1:11" x14ac:dyDescent="0.25">
      <c r="A70" s="2" t="s">
        <v>954</v>
      </c>
      <c r="B70" s="1">
        <v>68</v>
      </c>
      <c r="C70" s="2" t="s">
        <v>106</v>
      </c>
      <c r="E70" s="2" t="s">
        <v>1116</v>
      </c>
      <c r="F70" s="3">
        <v>68</v>
      </c>
      <c r="G70" s="2" t="s">
        <v>280</v>
      </c>
      <c r="I70" s="2" t="s">
        <v>1263</v>
      </c>
      <c r="J70" s="3">
        <v>68</v>
      </c>
      <c r="K70" s="2" t="s">
        <v>441</v>
      </c>
    </row>
    <row r="71" spans="1:11" x14ac:dyDescent="0.25">
      <c r="A71" s="2" t="s">
        <v>955</v>
      </c>
      <c r="B71" s="1">
        <v>69</v>
      </c>
      <c r="C71" s="2" t="s">
        <v>107</v>
      </c>
      <c r="E71" s="2" t="s">
        <v>1117</v>
      </c>
      <c r="F71" s="3">
        <v>69</v>
      </c>
      <c r="G71" s="2" t="s">
        <v>281</v>
      </c>
      <c r="I71" s="2" t="s">
        <v>1264</v>
      </c>
      <c r="J71" s="3">
        <v>69</v>
      </c>
      <c r="K71" s="2" t="s">
        <v>442</v>
      </c>
    </row>
    <row r="72" spans="1:11" x14ac:dyDescent="0.25">
      <c r="A72" s="2" t="s">
        <v>956</v>
      </c>
      <c r="B72" s="1">
        <v>70</v>
      </c>
      <c r="C72" s="2" t="s">
        <v>108</v>
      </c>
      <c r="E72" s="2" t="s">
        <v>1118</v>
      </c>
      <c r="F72" s="3">
        <v>70</v>
      </c>
      <c r="G72" s="2" t="s">
        <v>282</v>
      </c>
      <c r="I72" s="2" t="s">
        <v>1265</v>
      </c>
      <c r="J72" s="3">
        <v>70</v>
      </c>
      <c r="K72" s="2" t="s">
        <v>443</v>
      </c>
    </row>
    <row r="73" spans="1:11" x14ac:dyDescent="0.25">
      <c r="A73" s="2" t="s">
        <v>957</v>
      </c>
      <c r="B73" s="1">
        <v>71</v>
      </c>
      <c r="C73" s="2" t="s">
        <v>109</v>
      </c>
      <c r="E73" s="2" t="s">
        <v>1119</v>
      </c>
      <c r="F73" s="3">
        <v>71</v>
      </c>
      <c r="G73" s="2" t="s">
        <v>283</v>
      </c>
      <c r="I73" s="2" t="s">
        <v>1266</v>
      </c>
      <c r="J73" s="3">
        <v>71</v>
      </c>
      <c r="K73" s="2" t="s">
        <v>444</v>
      </c>
    </row>
    <row r="74" spans="1:11" x14ac:dyDescent="0.25">
      <c r="A74" s="2" t="s">
        <v>958</v>
      </c>
      <c r="B74" s="1">
        <v>72</v>
      </c>
      <c r="C74" s="2" t="s">
        <v>110</v>
      </c>
      <c r="E74" s="2" t="s">
        <v>1120</v>
      </c>
      <c r="F74" s="3">
        <v>72</v>
      </c>
      <c r="G74" s="2" t="s">
        <v>284</v>
      </c>
      <c r="I74" s="2" t="s">
        <v>1267</v>
      </c>
      <c r="J74" s="3">
        <v>72</v>
      </c>
      <c r="K74" s="2" t="s">
        <v>445</v>
      </c>
    </row>
    <row r="75" spans="1:11" x14ac:dyDescent="0.25">
      <c r="A75" s="2" t="s">
        <v>959</v>
      </c>
      <c r="B75" s="1">
        <v>73</v>
      </c>
      <c r="C75" s="2" t="s">
        <v>111</v>
      </c>
      <c r="E75" s="2" t="s">
        <v>1121</v>
      </c>
      <c r="F75" s="3">
        <v>73</v>
      </c>
      <c r="G75" s="2" t="s">
        <v>285</v>
      </c>
      <c r="I75" s="2" t="s">
        <v>1268</v>
      </c>
      <c r="J75" s="3">
        <v>73</v>
      </c>
      <c r="K75" s="2" t="s">
        <v>446</v>
      </c>
    </row>
    <row r="76" spans="1:11" x14ac:dyDescent="0.25">
      <c r="A76" s="2" t="s">
        <v>960</v>
      </c>
      <c r="B76" s="1">
        <v>74</v>
      </c>
      <c r="C76" s="2" t="s">
        <v>112</v>
      </c>
      <c r="E76" s="2" t="s">
        <v>1122</v>
      </c>
      <c r="F76" s="3">
        <v>74</v>
      </c>
      <c r="G76" s="2" t="s">
        <v>286</v>
      </c>
      <c r="I76" s="2" t="s">
        <v>1269</v>
      </c>
      <c r="J76" s="3">
        <v>74</v>
      </c>
      <c r="K76" s="2" t="s">
        <v>447</v>
      </c>
    </row>
    <row r="77" spans="1:11" x14ac:dyDescent="0.25">
      <c r="A77" s="2" t="s">
        <v>961</v>
      </c>
      <c r="B77" s="1">
        <v>75</v>
      </c>
      <c r="C77" s="2" t="s">
        <v>113</v>
      </c>
      <c r="E77" s="2" t="s">
        <v>1123</v>
      </c>
      <c r="F77" s="3">
        <v>75</v>
      </c>
      <c r="G77" s="2" t="s">
        <v>287</v>
      </c>
      <c r="I77" s="2" t="s">
        <v>1270</v>
      </c>
      <c r="J77" s="3">
        <v>75</v>
      </c>
      <c r="K77" s="2" t="s">
        <v>448</v>
      </c>
    </row>
    <row r="78" spans="1:11" x14ac:dyDescent="0.25">
      <c r="A78" s="2" t="s">
        <v>962</v>
      </c>
      <c r="B78" s="1">
        <v>76</v>
      </c>
      <c r="C78" s="2" t="s">
        <v>114</v>
      </c>
      <c r="E78" s="2" t="s">
        <v>1124</v>
      </c>
      <c r="F78" s="3">
        <v>76</v>
      </c>
      <c r="G78" s="2" t="s">
        <v>288</v>
      </c>
      <c r="I78" s="2" t="s">
        <v>1271</v>
      </c>
      <c r="J78" s="3">
        <v>76</v>
      </c>
      <c r="K78" s="2" t="s">
        <v>449</v>
      </c>
    </row>
    <row r="79" spans="1:11" x14ac:dyDescent="0.25">
      <c r="A79" s="2" t="s">
        <v>963</v>
      </c>
      <c r="B79" s="1">
        <v>77</v>
      </c>
      <c r="C79" s="2" t="s">
        <v>115</v>
      </c>
      <c r="E79" s="2" t="s">
        <v>1125</v>
      </c>
      <c r="F79" s="3">
        <v>77</v>
      </c>
      <c r="G79" s="2" t="s">
        <v>289</v>
      </c>
      <c r="I79" s="2" t="s">
        <v>1272</v>
      </c>
      <c r="J79" s="3">
        <v>77</v>
      </c>
      <c r="K79" s="2" t="s">
        <v>450</v>
      </c>
    </row>
    <row r="80" spans="1:11" x14ac:dyDescent="0.25">
      <c r="A80" s="2" t="s">
        <v>964</v>
      </c>
      <c r="B80" s="1">
        <v>78</v>
      </c>
      <c r="C80" s="2" t="s">
        <v>116</v>
      </c>
      <c r="E80" s="2" t="s">
        <v>1126</v>
      </c>
      <c r="F80" s="3">
        <v>78</v>
      </c>
      <c r="G80" s="2" t="s">
        <v>290</v>
      </c>
      <c r="I80" s="2" t="s">
        <v>1273</v>
      </c>
      <c r="J80" s="3">
        <v>78</v>
      </c>
      <c r="K80" s="2" t="s">
        <v>451</v>
      </c>
    </row>
    <row r="81" spans="1:11" x14ac:dyDescent="0.25">
      <c r="A81" s="2" t="s">
        <v>965</v>
      </c>
      <c r="B81" s="1">
        <v>79</v>
      </c>
      <c r="C81" s="2" t="s">
        <v>117</v>
      </c>
      <c r="E81" s="2" t="s">
        <v>1127</v>
      </c>
      <c r="F81" s="3">
        <v>79</v>
      </c>
      <c r="G81" s="2" t="s">
        <v>291</v>
      </c>
      <c r="I81" s="2" t="s">
        <v>1274</v>
      </c>
      <c r="J81" s="3">
        <v>79</v>
      </c>
      <c r="K81" s="2" t="s">
        <v>452</v>
      </c>
    </row>
    <row r="82" spans="1:11" x14ac:dyDescent="0.25">
      <c r="A82" s="2" t="s">
        <v>966</v>
      </c>
      <c r="B82" s="1">
        <v>80</v>
      </c>
      <c r="C82" s="2" t="s">
        <v>118</v>
      </c>
      <c r="E82" s="2" t="s">
        <v>1128</v>
      </c>
      <c r="F82" s="3">
        <v>80</v>
      </c>
      <c r="G82" s="2" t="s">
        <v>292</v>
      </c>
      <c r="I82" s="2" t="s">
        <v>1275</v>
      </c>
      <c r="J82" s="3">
        <v>80</v>
      </c>
      <c r="K82" s="2" t="s">
        <v>453</v>
      </c>
    </row>
    <row r="83" spans="1:11" x14ac:dyDescent="0.25">
      <c r="A83" s="2" t="s">
        <v>967</v>
      </c>
      <c r="B83" s="1">
        <v>81</v>
      </c>
      <c r="C83" s="2" t="s">
        <v>119</v>
      </c>
      <c r="E83" s="2" t="s">
        <v>1129</v>
      </c>
      <c r="F83" s="3">
        <v>81</v>
      </c>
      <c r="G83" s="2" t="s">
        <v>293</v>
      </c>
      <c r="I83" s="2" t="s">
        <v>1276</v>
      </c>
      <c r="J83" s="3">
        <v>81</v>
      </c>
      <c r="K83" s="2" t="s">
        <v>454</v>
      </c>
    </row>
    <row r="84" spans="1:11" x14ac:dyDescent="0.25">
      <c r="A84" s="2" t="s">
        <v>968</v>
      </c>
      <c r="B84" s="1">
        <v>82</v>
      </c>
      <c r="C84" s="2" t="s">
        <v>120</v>
      </c>
      <c r="E84" s="2" t="s">
        <v>1130</v>
      </c>
      <c r="F84" s="3">
        <v>82</v>
      </c>
      <c r="G84" s="2" t="s">
        <v>294</v>
      </c>
      <c r="I84" s="2" t="s">
        <v>1277</v>
      </c>
      <c r="J84" s="3">
        <v>82</v>
      </c>
      <c r="K84" s="2" t="s">
        <v>455</v>
      </c>
    </row>
    <row r="85" spans="1:11" x14ac:dyDescent="0.25">
      <c r="A85" s="2" t="s">
        <v>969</v>
      </c>
      <c r="B85" s="1">
        <v>83</v>
      </c>
      <c r="C85" s="2" t="s">
        <v>121</v>
      </c>
      <c r="E85" s="2" t="s">
        <v>1131</v>
      </c>
      <c r="F85" s="3">
        <v>83</v>
      </c>
      <c r="G85" s="2" t="s">
        <v>295</v>
      </c>
      <c r="I85" s="2" t="s">
        <v>1278</v>
      </c>
      <c r="J85" s="3">
        <v>83</v>
      </c>
      <c r="K85" s="2" t="s">
        <v>456</v>
      </c>
    </row>
    <row r="86" spans="1:11" x14ac:dyDescent="0.25">
      <c r="A86" s="2" t="s">
        <v>970</v>
      </c>
      <c r="B86" s="1">
        <v>84</v>
      </c>
      <c r="C86" s="2" t="s">
        <v>122</v>
      </c>
      <c r="E86" s="2" t="s">
        <v>1132</v>
      </c>
      <c r="F86" s="3">
        <v>84</v>
      </c>
      <c r="G86" s="2" t="s">
        <v>296</v>
      </c>
      <c r="I86" s="2" t="s">
        <v>1279</v>
      </c>
      <c r="J86" s="3">
        <v>84</v>
      </c>
      <c r="K86" s="2" t="s">
        <v>457</v>
      </c>
    </row>
    <row r="87" spans="1:11" x14ac:dyDescent="0.25">
      <c r="A87" s="2" t="s">
        <v>971</v>
      </c>
      <c r="B87" s="1">
        <v>85</v>
      </c>
      <c r="C87" s="2" t="s">
        <v>123</v>
      </c>
      <c r="E87" s="2" t="s">
        <v>1133</v>
      </c>
      <c r="F87" s="3">
        <v>85</v>
      </c>
      <c r="G87" s="2" t="s">
        <v>297</v>
      </c>
      <c r="I87" s="2" t="s">
        <v>1280</v>
      </c>
      <c r="J87" s="3">
        <v>85</v>
      </c>
      <c r="K87" s="2" t="s">
        <v>458</v>
      </c>
    </row>
    <row r="88" spans="1:11" x14ac:dyDescent="0.25">
      <c r="A88" s="2" t="s">
        <v>972</v>
      </c>
      <c r="B88" s="1">
        <v>86</v>
      </c>
      <c r="C88" s="2" t="s">
        <v>124</v>
      </c>
      <c r="E88" s="2" t="s">
        <v>1134</v>
      </c>
      <c r="F88" s="3">
        <v>86</v>
      </c>
      <c r="G88" s="2" t="s">
        <v>298</v>
      </c>
      <c r="I88" s="2" t="s">
        <v>1281</v>
      </c>
      <c r="J88" s="3">
        <v>86</v>
      </c>
      <c r="K88" s="2" t="s">
        <v>459</v>
      </c>
    </row>
    <row r="89" spans="1:11" x14ac:dyDescent="0.25">
      <c r="A89" s="2" t="s">
        <v>973</v>
      </c>
      <c r="B89" s="1">
        <v>87</v>
      </c>
      <c r="C89" s="2" t="s">
        <v>125</v>
      </c>
      <c r="E89" s="2" t="s">
        <v>1135</v>
      </c>
      <c r="F89" s="3">
        <v>87</v>
      </c>
      <c r="G89" s="2" t="s">
        <v>299</v>
      </c>
      <c r="I89" s="2" t="s">
        <v>1282</v>
      </c>
      <c r="J89" s="3">
        <v>87</v>
      </c>
      <c r="K89" s="2" t="s">
        <v>460</v>
      </c>
    </row>
    <row r="90" spans="1:11" x14ac:dyDescent="0.25">
      <c r="A90" s="2" t="s">
        <v>974</v>
      </c>
      <c r="B90" s="1">
        <v>88</v>
      </c>
      <c r="C90" s="2" t="s">
        <v>126</v>
      </c>
      <c r="E90" s="2" t="s">
        <v>1136</v>
      </c>
      <c r="F90" s="3">
        <v>88</v>
      </c>
      <c r="G90" s="2" t="s">
        <v>300</v>
      </c>
      <c r="I90" s="2" t="s">
        <v>1283</v>
      </c>
      <c r="J90" s="3">
        <v>88</v>
      </c>
      <c r="K90" s="2" t="s">
        <v>461</v>
      </c>
    </row>
    <row r="91" spans="1:11" x14ac:dyDescent="0.25">
      <c r="A91" s="2" t="s">
        <v>975</v>
      </c>
      <c r="B91" s="1">
        <v>89</v>
      </c>
      <c r="C91" s="2" t="s">
        <v>127</v>
      </c>
      <c r="E91" s="2" t="s">
        <v>1137</v>
      </c>
      <c r="F91" s="3">
        <v>89</v>
      </c>
      <c r="G91" s="2" t="s">
        <v>301</v>
      </c>
      <c r="I91" s="2" t="s">
        <v>1284</v>
      </c>
      <c r="J91" s="3">
        <v>89</v>
      </c>
      <c r="K91" s="2" t="s">
        <v>462</v>
      </c>
    </row>
    <row r="92" spans="1:11" x14ac:dyDescent="0.25">
      <c r="A92" s="2" t="s">
        <v>976</v>
      </c>
      <c r="B92" s="1">
        <v>90</v>
      </c>
      <c r="C92" s="2" t="s">
        <v>128</v>
      </c>
      <c r="E92" s="2" t="s">
        <v>1138</v>
      </c>
      <c r="F92" s="3">
        <v>90</v>
      </c>
      <c r="G92" s="2" t="s">
        <v>302</v>
      </c>
      <c r="I92" s="2" t="s">
        <v>1285</v>
      </c>
      <c r="J92" s="3">
        <v>90</v>
      </c>
      <c r="K92" s="2" t="s">
        <v>463</v>
      </c>
    </row>
    <row r="93" spans="1:11" x14ac:dyDescent="0.25">
      <c r="A93" s="2" t="s">
        <v>977</v>
      </c>
      <c r="B93" s="1">
        <v>91</v>
      </c>
      <c r="C93" s="2" t="s">
        <v>129</v>
      </c>
      <c r="E93" s="2" t="s">
        <v>1139</v>
      </c>
      <c r="F93" s="3">
        <v>91</v>
      </c>
      <c r="G93" s="2" t="s">
        <v>303</v>
      </c>
      <c r="I93" s="2" t="s">
        <v>1286</v>
      </c>
      <c r="J93" s="3">
        <v>91</v>
      </c>
      <c r="K93" s="2" t="s">
        <v>464</v>
      </c>
    </row>
    <row r="94" spans="1:11" x14ac:dyDescent="0.25">
      <c r="A94" s="2" t="s">
        <v>978</v>
      </c>
      <c r="B94" s="1">
        <v>92</v>
      </c>
      <c r="C94" s="2" t="s">
        <v>130</v>
      </c>
      <c r="E94" s="2" t="s">
        <v>1140</v>
      </c>
      <c r="F94" s="3">
        <v>92</v>
      </c>
      <c r="G94" s="2" t="s">
        <v>304</v>
      </c>
      <c r="I94" s="2" t="s">
        <v>1287</v>
      </c>
      <c r="J94" s="3">
        <v>92</v>
      </c>
      <c r="K94" s="2" t="s">
        <v>465</v>
      </c>
    </row>
    <row r="95" spans="1:11" x14ac:dyDescent="0.25">
      <c r="A95" s="2" t="s">
        <v>979</v>
      </c>
      <c r="B95" s="1">
        <v>93</v>
      </c>
      <c r="C95" s="2" t="s">
        <v>131</v>
      </c>
      <c r="E95" s="2" t="s">
        <v>1141</v>
      </c>
      <c r="F95" s="3">
        <v>93</v>
      </c>
      <c r="G95" s="2" t="s">
        <v>305</v>
      </c>
      <c r="I95" s="2" t="s">
        <v>1288</v>
      </c>
      <c r="J95" s="3">
        <v>93</v>
      </c>
      <c r="K95" s="2" t="s">
        <v>466</v>
      </c>
    </row>
    <row r="96" spans="1:11" x14ac:dyDescent="0.25">
      <c r="A96" s="2" t="s">
        <v>980</v>
      </c>
      <c r="B96" s="1">
        <v>94</v>
      </c>
      <c r="C96" s="2" t="s">
        <v>132</v>
      </c>
      <c r="E96" s="2" t="s">
        <v>1142</v>
      </c>
      <c r="F96" s="3">
        <v>94</v>
      </c>
      <c r="G96" s="2" t="s">
        <v>306</v>
      </c>
      <c r="I96" s="2" t="s">
        <v>1289</v>
      </c>
      <c r="J96" s="3">
        <v>94</v>
      </c>
      <c r="K96" s="2" t="s">
        <v>467</v>
      </c>
    </row>
    <row r="97" spans="1:11" x14ac:dyDescent="0.25">
      <c r="A97" s="2" t="s">
        <v>981</v>
      </c>
      <c r="B97" s="1">
        <v>95</v>
      </c>
      <c r="C97" s="2" t="s">
        <v>133</v>
      </c>
      <c r="E97" s="2" t="s">
        <v>1143</v>
      </c>
      <c r="F97" s="3">
        <v>95</v>
      </c>
      <c r="G97" s="2" t="s">
        <v>307</v>
      </c>
      <c r="I97" s="2" t="s">
        <v>1290</v>
      </c>
      <c r="J97" s="3">
        <v>95</v>
      </c>
      <c r="K97" s="2" t="s">
        <v>468</v>
      </c>
    </row>
    <row r="98" spans="1:11" x14ac:dyDescent="0.25">
      <c r="A98" s="2" t="s">
        <v>982</v>
      </c>
      <c r="B98" s="1">
        <v>96</v>
      </c>
      <c r="C98" s="2" t="s">
        <v>134</v>
      </c>
      <c r="E98" s="2" t="s">
        <v>1144</v>
      </c>
      <c r="F98" s="3">
        <v>96</v>
      </c>
      <c r="G98" s="2" t="s">
        <v>308</v>
      </c>
      <c r="I98" s="2" t="s">
        <v>1291</v>
      </c>
      <c r="J98" s="3">
        <v>96</v>
      </c>
      <c r="K98" s="2" t="s">
        <v>469</v>
      </c>
    </row>
    <row r="99" spans="1:11" x14ac:dyDescent="0.25">
      <c r="A99" s="2" t="s">
        <v>983</v>
      </c>
      <c r="B99" s="1">
        <v>97</v>
      </c>
      <c r="C99" s="2" t="s">
        <v>135</v>
      </c>
      <c r="E99" s="2" t="s">
        <v>1145</v>
      </c>
      <c r="F99" s="3">
        <v>97</v>
      </c>
      <c r="G99" s="2" t="s">
        <v>309</v>
      </c>
      <c r="I99" s="2" t="s">
        <v>1292</v>
      </c>
      <c r="J99" s="3">
        <v>97</v>
      </c>
      <c r="K99" s="2" t="s">
        <v>470</v>
      </c>
    </row>
    <row r="100" spans="1:11" x14ac:dyDescent="0.25">
      <c r="A100" s="2" t="s">
        <v>984</v>
      </c>
      <c r="B100" s="1">
        <v>98</v>
      </c>
      <c r="C100" s="2" t="s">
        <v>136</v>
      </c>
      <c r="E100" s="2" t="s">
        <v>1146</v>
      </c>
      <c r="F100" s="3">
        <v>98</v>
      </c>
      <c r="G100" s="2" t="s">
        <v>310</v>
      </c>
      <c r="I100" s="2" t="s">
        <v>1293</v>
      </c>
      <c r="J100" s="3">
        <v>98</v>
      </c>
      <c r="K100" s="2" t="s">
        <v>471</v>
      </c>
    </row>
    <row r="101" spans="1:11" x14ac:dyDescent="0.25">
      <c r="A101" s="2" t="s">
        <v>985</v>
      </c>
      <c r="B101" s="1">
        <v>99</v>
      </c>
      <c r="C101" s="2" t="s">
        <v>137</v>
      </c>
      <c r="E101" s="2" t="s">
        <v>1147</v>
      </c>
      <c r="F101" s="3">
        <v>99</v>
      </c>
      <c r="G101" s="2" t="s">
        <v>311</v>
      </c>
      <c r="I101" s="2" t="s">
        <v>1294</v>
      </c>
      <c r="J101" s="3">
        <v>99</v>
      </c>
      <c r="K101" s="2" t="s">
        <v>472</v>
      </c>
    </row>
    <row r="102" spans="1:11" x14ac:dyDescent="0.25">
      <c r="A102" s="2" t="s">
        <v>986</v>
      </c>
      <c r="B102" s="1">
        <v>100</v>
      </c>
      <c r="C102" s="2" t="s">
        <v>138</v>
      </c>
      <c r="E102" s="2" t="s">
        <v>1148</v>
      </c>
      <c r="F102" s="3">
        <v>100</v>
      </c>
      <c r="G102" s="2" t="s">
        <v>312</v>
      </c>
      <c r="I102" s="2" t="s">
        <v>1295</v>
      </c>
      <c r="J102" s="3">
        <v>100</v>
      </c>
      <c r="K102" s="2" t="s">
        <v>473</v>
      </c>
    </row>
    <row r="103" spans="1:11" x14ac:dyDescent="0.25">
      <c r="A103" s="2" t="s">
        <v>987</v>
      </c>
      <c r="B103" s="1">
        <v>101</v>
      </c>
      <c r="C103" s="2" t="s">
        <v>139</v>
      </c>
      <c r="E103" s="2" t="s">
        <v>1149</v>
      </c>
      <c r="F103" s="3">
        <v>101</v>
      </c>
      <c r="G103" s="2" t="s">
        <v>313</v>
      </c>
      <c r="I103" s="2" t="s">
        <v>1296</v>
      </c>
      <c r="J103" s="3">
        <v>101</v>
      </c>
      <c r="K103" s="2" t="s">
        <v>474</v>
      </c>
    </row>
    <row r="104" spans="1:11" x14ac:dyDescent="0.25">
      <c r="A104" s="2" t="s">
        <v>988</v>
      </c>
      <c r="B104" s="1">
        <v>102</v>
      </c>
      <c r="C104" s="2" t="s">
        <v>140</v>
      </c>
      <c r="E104" s="2" t="s">
        <v>1150</v>
      </c>
      <c r="F104" s="3">
        <v>102</v>
      </c>
      <c r="G104" s="2" t="s">
        <v>314</v>
      </c>
      <c r="I104" s="2" t="s">
        <v>1297</v>
      </c>
      <c r="J104" s="3">
        <v>102</v>
      </c>
      <c r="K104" s="2" t="s">
        <v>475</v>
      </c>
    </row>
    <row r="105" spans="1:11" x14ac:dyDescent="0.25">
      <c r="A105" s="2" t="s">
        <v>989</v>
      </c>
      <c r="B105" s="1">
        <v>103</v>
      </c>
      <c r="C105" s="2" t="s">
        <v>141</v>
      </c>
      <c r="E105" s="2" t="s">
        <v>1151</v>
      </c>
      <c r="F105" s="3">
        <v>103</v>
      </c>
      <c r="G105" s="2" t="s">
        <v>315</v>
      </c>
      <c r="I105" s="2" t="s">
        <v>1298</v>
      </c>
      <c r="J105" s="3">
        <v>103</v>
      </c>
      <c r="K105" s="2" t="s">
        <v>476</v>
      </c>
    </row>
    <row r="106" spans="1:11" x14ac:dyDescent="0.25">
      <c r="A106" s="2" t="s">
        <v>990</v>
      </c>
      <c r="B106" s="1">
        <v>104</v>
      </c>
      <c r="C106" s="2" t="s">
        <v>142</v>
      </c>
      <c r="E106" s="2" t="s">
        <v>1152</v>
      </c>
      <c r="F106" s="3">
        <v>104</v>
      </c>
      <c r="G106" s="2" t="s">
        <v>316</v>
      </c>
      <c r="I106" s="2" t="s">
        <v>1299</v>
      </c>
      <c r="J106" s="3">
        <v>104</v>
      </c>
      <c r="K106" s="2" t="s">
        <v>477</v>
      </c>
    </row>
    <row r="107" spans="1:11" x14ac:dyDescent="0.25">
      <c r="A107" s="2" t="s">
        <v>991</v>
      </c>
      <c r="B107" s="1">
        <v>105</v>
      </c>
      <c r="C107" s="2" t="s">
        <v>143</v>
      </c>
      <c r="E107" s="2" t="s">
        <v>1153</v>
      </c>
      <c r="F107" s="3">
        <v>105</v>
      </c>
      <c r="G107" s="2" t="s">
        <v>317</v>
      </c>
      <c r="I107" s="2" t="s">
        <v>1300</v>
      </c>
      <c r="J107" s="3">
        <v>105</v>
      </c>
      <c r="K107" s="2" t="s">
        <v>478</v>
      </c>
    </row>
    <row r="108" spans="1:11" x14ac:dyDescent="0.25">
      <c r="A108" s="2" t="s">
        <v>992</v>
      </c>
      <c r="B108" s="1">
        <v>106</v>
      </c>
      <c r="C108" s="2" t="s">
        <v>144</v>
      </c>
      <c r="E108" s="2" t="s">
        <v>1154</v>
      </c>
      <c r="F108" s="3">
        <v>106</v>
      </c>
      <c r="G108" s="2" t="s">
        <v>318</v>
      </c>
      <c r="I108" s="2" t="s">
        <v>1301</v>
      </c>
      <c r="J108" s="3">
        <v>106</v>
      </c>
      <c r="K108" s="2" t="s">
        <v>479</v>
      </c>
    </row>
    <row r="109" spans="1:11" x14ac:dyDescent="0.25">
      <c r="A109" s="2" t="s">
        <v>993</v>
      </c>
      <c r="B109" s="1">
        <v>107</v>
      </c>
      <c r="C109" s="2" t="s">
        <v>145</v>
      </c>
      <c r="E109" s="2" t="s">
        <v>1155</v>
      </c>
      <c r="F109" s="3">
        <v>107</v>
      </c>
      <c r="G109" s="2" t="s">
        <v>319</v>
      </c>
      <c r="I109" s="2" t="s">
        <v>1302</v>
      </c>
      <c r="J109" s="3">
        <v>107</v>
      </c>
      <c r="K109" s="2" t="s">
        <v>480</v>
      </c>
    </row>
    <row r="110" spans="1:11" x14ac:dyDescent="0.25">
      <c r="A110" s="2" t="s">
        <v>994</v>
      </c>
      <c r="B110" s="1">
        <v>108</v>
      </c>
      <c r="C110" s="2" t="s">
        <v>146</v>
      </c>
      <c r="E110" s="2" t="s">
        <v>1156</v>
      </c>
      <c r="F110" s="3">
        <v>108</v>
      </c>
      <c r="G110" s="2" t="s">
        <v>320</v>
      </c>
      <c r="I110" s="2" t="s">
        <v>1303</v>
      </c>
      <c r="J110" s="3">
        <v>108</v>
      </c>
      <c r="K110" s="2" t="s">
        <v>481</v>
      </c>
    </row>
    <row r="111" spans="1:11" x14ac:dyDescent="0.25">
      <c r="A111" s="2" t="s">
        <v>995</v>
      </c>
      <c r="B111" s="1">
        <v>109</v>
      </c>
      <c r="C111" s="2" t="s">
        <v>147</v>
      </c>
      <c r="E111" s="2" t="s">
        <v>1157</v>
      </c>
      <c r="F111" s="3">
        <v>109</v>
      </c>
      <c r="G111" s="2" t="s">
        <v>321</v>
      </c>
      <c r="I111" s="2" t="s">
        <v>1304</v>
      </c>
      <c r="J111" s="3">
        <v>109</v>
      </c>
      <c r="K111" s="2" t="s">
        <v>482</v>
      </c>
    </row>
    <row r="112" spans="1:11" x14ac:dyDescent="0.25">
      <c r="A112" s="2" t="s">
        <v>996</v>
      </c>
      <c r="B112" s="1">
        <v>110</v>
      </c>
      <c r="C112" s="2" t="s">
        <v>148</v>
      </c>
      <c r="E112" s="2" t="s">
        <v>1158</v>
      </c>
      <c r="F112" s="3">
        <v>110</v>
      </c>
      <c r="G112" s="2" t="s">
        <v>322</v>
      </c>
      <c r="I112" s="2" t="s">
        <v>1305</v>
      </c>
      <c r="J112" s="3">
        <v>110</v>
      </c>
      <c r="K112" s="2" t="s">
        <v>483</v>
      </c>
    </row>
    <row r="113" spans="1:11" x14ac:dyDescent="0.25">
      <c r="A113" s="2" t="s">
        <v>997</v>
      </c>
      <c r="B113" s="1">
        <v>111</v>
      </c>
      <c r="C113" s="2" t="s">
        <v>149</v>
      </c>
      <c r="E113" s="2" t="s">
        <v>1159</v>
      </c>
      <c r="F113" s="3">
        <v>111</v>
      </c>
      <c r="G113" s="2" t="s">
        <v>323</v>
      </c>
      <c r="I113" s="2" t="s">
        <v>1306</v>
      </c>
      <c r="J113" s="3">
        <v>111</v>
      </c>
      <c r="K113" s="2" t="s">
        <v>484</v>
      </c>
    </row>
    <row r="114" spans="1:11" x14ac:dyDescent="0.25">
      <c r="A114" s="2" t="s">
        <v>998</v>
      </c>
      <c r="B114" s="1">
        <v>112</v>
      </c>
      <c r="C114" s="2" t="s">
        <v>150</v>
      </c>
      <c r="E114" s="2" t="s">
        <v>1160</v>
      </c>
      <c r="F114" s="3">
        <v>112</v>
      </c>
      <c r="G114" s="2" t="s">
        <v>324</v>
      </c>
      <c r="I114" s="2" t="s">
        <v>1307</v>
      </c>
      <c r="J114" s="3">
        <v>112</v>
      </c>
      <c r="K114" s="2" t="s">
        <v>485</v>
      </c>
    </row>
    <row r="115" spans="1:11" x14ac:dyDescent="0.25">
      <c r="A115" s="2" t="s">
        <v>999</v>
      </c>
      <c r="B115" s="1">
        <v>113</v>
      </c>
      <c r="C115" s="2" t="s">
        <v>151</v>
      </c>
      <c r="E115" s="2" t="s">
        <v>1161</v>
      </c>
      <c r="F115" s="3">
        <v>113</v>
      </c>
      <c r="G115" s="2" t="s">
        <v>325</v>
      </c>
      <c r="I115" s="2" t="s">
        <v>1308</v>
      </c>
      <c r="J115" s="3">
        <v>113</v>
      </c>
      <c r="K115" s="2" t="s">
        <v>486</v>
      </c>
    </row>
    <row r="116" spans="1:11" x14ac:dyDescent="0.25">
      <c r="A116" s="2" t="s">
        <v>1000</v>
      </c>
      <c r="B116" s="1">
        <v>114</v>
      </c>
      <c r="C116" s="2" t="s">
        <v>152</v>
      </c>
      <c r="E116" s="2" t="s">
        <v>1162</v>
      </c>
      <c r="F116" s="3">
        <v>114</v>
      </c>
      <c r="G116" s="2" t="s">
        <v>326</v>
      </c>
      <c r="I116" s="2" t="s">
        <v>1309</v>
      </c>
      <c r="J116" s="3">
        <v>114</v>
      </c>
      <c r="K116" s="2" t="s">
        <v>487</v>
      </c>
    </row>
    <row r="117" spans="1:11" x14ac:dyDescent="0.25">
      <c r="A117" s="2" t="s">
        <v>1001</v>
      </c>
      <c r="B117" s="1">
        <v>115</v>
      </c>
      <c r="C117" s="2" t="s">
        <v>153</v>
      </c>
      <c r="E117" s="2" t="s">
        <v>1163</v>
      </c>
      <c r="F117" s="3">
        <v>115</v>
      </c>
      <c r="G117" s="2" t="s">
        <v>327</v>
      </c>
      <c r="I117" s="2" t="s">
        <v>1310</v>
      </c>
      <c r="J117" s="3">
        <v>115</v>
      </c>
      <c r="K117" s="2" t="s">
        <v>488</v>
      </c>
    </row>
    <row r="118" spans="1:11" x14ac:dyDescent="0.25">
      <c r="A118" s="2" t="s">
        <v>1002</v>
      </c>
      <c r="B118" s="1">
        <v>116</v>
      </c>
      <c r="C118" s="2" t="s">
        <v>154</v>
      </c>
      <c r="E118" s="2" t="s">
        <v>1164</v>
      </c>
      <c r="F118" s="3">
        <v>116</v>
      </c>
      <c r="G118" s="2" t="s">
        <v>328</v>
      </c>
      <c r="I118" s="2" t="s">
        <v>1311</v>
      </c>
      <c r="J118" s="3">
        <v>116</v>
      </c>
      <c r="K118" s="2" t="s">
        <v>489</v>
      </c>
    </row>
    <row r="119" spans="1:11" x14ac:dyDescent="0.25">
      <c r="A119" s="2" t="s">
        <v>1003</v>
      </c>
      <c r="B119" s="1">
        <v>117</v>
      </c>
      <c r="C119" s="2" t="s">
        <v>155</v>
      </c>
      <c r="E119" s="2" t="s">
        <v>1165</v>
      </c>
      <c r="F119" s="3">
        <v>117</v>
      </c>
      <c r="G119" s="2" t="s">
        <v>329</v>
      </c>
      <c r="I119" s="2" t="s">
        <v>1312</v>
      </c>
      <c r="J119" s="3">
        <v>117</v>
      </c>
      <c r="K119" s="2" t="s">
        <v>490</v>
      </c>
    </row>
    <row r="120" spans="1:11" x14ac:dyDescent="0.25">
      <c r="A120" s="2" t="s">
        <v>1004</v>
      </c>
      <c r="B120" s="1">
        <v>118</v>
      </c>
      <c r="C120" s="2" t="s">
        <v>156</v>
      </c>
      <c r="E120" s="2" t="s">
        <v>1166</v>
      </c>
      <c r="F120" s="3">
        <v>118</v>
      </c>
      <c r="G120" s="2" t="s">
        <v>330</v>
      </c>
      <c r="I120" s="2" t="s">
        <v>1313</v>
      </c>
      <c r="J120" s="3">
        <v>118</v>
      </c>
      <c r="K120" s="2" t="s">
        <v>491</v>
      </c>
    </row>
    <row r="121" spans="1:11" x14ac:dyDescent="0.25">
      <c r="A121" s="2" t="s">
        <v>1005</v>
      </c>
      <c r="B121" s="1">
        <v>119</v>
      </c>
      <c r="C121" s="2" t="s">
        <v>157</v>
      </c>
      <c r="E121" s="2" t="s">
        <v>1167</v>
      </c>
      <c r="F121" s="3">
        <v>119</v>
      </c>
      <c r="G121" s="2" t="s">
        <v>331</v>
      </c>
      <c r="I121" s="2" t="s">
        <v>1314</v>
      </c>
      <c r="J121" s="3">
        <v>119</v>
      </c>
      <c r="K121" s="2" t="s">
        <v>492</v>
      </c>
    </row>
    <row r="122" spans="1:11" x14ac:dyDescent="0.25">
      <c r="A122" s="2" t="s">
        <v>1006</v>
      </c>
      <c r="B122" s="1">
        <v>120</v>
      </c>
      <c r="C122" s="2" t="s">
        <v>158</v>
      </c>
      <c r="E122" s="2" t="s">
        <v>1168</v>
      </c>
      <c r="F122" s="3">
        <v>120</v>
      </c>
      <c r="G122" s="2" t="s">
        <v>332</v>
      </c>
      <c r="I122" s="2" t="s">
        <v>1315</v>
      </c>
      <c r="J122" s="3">
        <v>120</v>
      </c>
      <c r="K122" s="2" t="s">
        <v>493</v>
      </c>
    </row>
    <row r="123" spans="1:11" x14ac:dyDescent="0.25">
      <c r="A123" s="2" t="s">
        <v>1007</v>
      </c>
      <c r="B123" s="1">
        <v>121</v>
      </c>
      <c r="C123" s="2" t="s">
        <v>159</v>
      </c>
      <c r="E123" s="2" t="s">
        <v>1169</v>
      </c>
      <c r="F123" s="3">
        <v>121</v>
      </c>
      <c r="G123" s="2" t="s">
        <v>333</v>
      </c>
      <c r="I123" s="2" t="s">
        <v>1316</v>
      </c>
      <c r="J123" s="3">
        <v>121</v>
      </c>
      <c r="K123" s="2" t="s">
        <v>494</v>
      </c>
    </row>
    <row r="124" spans="1:11" x14ac:dyDescent="0.25">
      <c r="A124" s="2" t="s">
        <v>1008</v>
      </c>
      <c r="B124" s="1">
        <v>122</v>
      </c>
      <c r="C124" s="2" t="s">
        <v>160</v>
      </c>
      <c r="E124" s="2" t="s">
        <v>1170</v>
      </c>
      <c r="F124" s="3">
        <v>122</v>
      </c>
      <c r="G124" s="2" t="s">
        <v>334</v>
      </c>
      <c r="I124" s="2" t="s">
        <v>1317</v>
      </c>
      <c r="J124" s="3">
        <v>122</v>
      </c>
      <c r="K124" s="2" t="s">
        <v>495</v>
      </c>
    </row>
    <row r="125" spans="1:11" x14ac:dyDescent="0.25">
      <c r="A125" s="2" t="s">
        <v>1009</v>
      </c>
      <c r="B125" s="1">
        <v>123</v>
      </c>
      <c r="C125" s="2" t="s">
        <v>161</v>
      </c>
      <c r="E125" s="2" t="s">
        <v>1171</v>
      </c>
      <c r="F125" s="3">
        <v>123</v>
      </c>
      <c r="G125" s="2" t="s">
        <v>335</v>
      </c>
      <c r="I125" s="2" t="s">
        <v>1318</v>
      </c>
      <c r="J125" s="3">
        <v>123</v>
      </c>
      <c r="K125" s="2" t="s">
        <v>496</v>
      </c>
    </row>
    <row r="126" spans="1:11" x14ac:dyDescent="0.25">
      <c r="A126" s="2" t="s">
        <v>1010</v>
      </c>
      <c r="B126" s="1">
        <v>124</v>
      </c>
      <c r="C126" s="2" t="s">
        <v>162</v>
      </c>
      <c r="E126" s="2" t="s">
        <v>1172</v>
      </c>
      <c r="F126" s="3">
        <v>124</v>
      </c>
      <c r="G126" s="2" t="s">
        <v>336</v>
      </c>
      <c r="I126" s="2" t="s">
        <v>1319</v>
      </c>
      <c r="J126" s="3">
        <v>124</v>
      </c>
      <c r="K126" s="2" t="s">
        <v>497</v>
      </c>
    </row>
    <row r="127" spans="1:11" x14ac:dyDescent="0.25">
      <c r="A127" s="2" t="s">
        <v>1011</v>
      </c>
      <c r="B127" s="1">
        <v>125</v>
      </c>
      <c r="C127" s="2" t="s">
        <v>163</v>
      </c>
      <c r="E127" s="2" t="s">
        <v>1173</v>
      </c>
      <c r="F127" s="3">
        <v>125</v>
      </c>
      <c r="G127" s="2" t="s">
        <v>337</v>
      </c>
      <c r="I127" s="2" t="s">
        <v>1320</v>
      </c>
      <c r="J127" s="3">
        <v>125</v>
      </c>
      <c r="K127" s="2" t="s">
        <v>498</v>
      </c>
    </row>
    <row r="128" spans="1:11" x14ac:dyDescent="0.25">
      <c r="A128" s="2" t="s">
        <v>1012</v>
      </c>
      <c r="B128" s="1">
        <v>126</v>
      </c>
      <c r="C128" s="2" t="s">
        <v>164</v>
      </c>
      <c r="E128" s="2" t="s">
        <v>1174</v>
      </c>
      <c r="F128" s="3">
        <v>126</v>
      </c>
      <c r="G128" s="2" t="s">
        <v>338</v>
      </c>
      <c r="I128" s="2" t="s">
        <v>1321</v>
      </c>
      <c r="J128" s="3">
        <v>126</v>
      </c>
      <c r="K128" s="2" t="s">
        <v>499</v>
      </c>
    </row>
    <row r="129" spans="1:11" x14ac:dyDescent="0.25">
      <c r="A129" s="2" t="s">
        <v>1013</v>
      </c>
      <c r="B129" s="1">
        <v>127</v>
      </c>
      <c r="C129" s="2" t="s">
        <v>165</v>
      </c>
      <c r="E129" s="2" t="s">
        <v>1175</v>
      </c>
      <c r="F129" s="3">
        <v>127</v>
      </c>
      <c r="G129" s="2" t="s">
        <v>339</v>
      </c>
      <c r="I129" s="2" t="s">
        <v>1322</v>
      </c>
      <c r="J129" s="3">
        <v>127</v>
      </c>
      <c r="K129" s="2" t="s">
        <v>500</v>
      </c>
    </row>
    <row r="130" spans="1:11" x14ac:dyDescent="0.25">
      <c r="A130" s="2" t="s">
        <v>1014</v>
      </c>
      <c r="B130" s="1">
        <v>128</v>
      </c>
      <c r="C130" s="2" t="s">
        <v>166</v>
      </c>
      <c r="E130" s="2" t="s">
        <v>1176</v>
      </c>
      <c r="F130" s="3">
        <v>128</v>
      </c>
      <c r="G130" s="2" t="s">
        <v>340</v>
      </c>
      <c r="I130" s="2" t="s">
        <v>1323</v>
      </c>
      <c r="J130" s="3">
        <v>128</v>
      </c>
      <c r="K130" s="2" t="s">
        <v>501</v>
      </c>
    </row>
    <row r="131" spans="1:11" x14ac:dyDescent="0.25">
      <c r="A131" s="2" t="s">
        <v>1015</v>
      </c>
      <c r="B131" s="1">
        <v>129</v>
      </c>
      <c r="C131" s="2" t="s">
        <v>167</v>
      </c>
      <c r="E131" s="2" t="s">
        <v>1177</v>
      </c>
      <c r="F131" s="3">
        <v>129</v>
      </c>
      <c r="G131" s="2" t="s">
        <v>341</v>
      </c>
      <c r="I131" s="2" t="s">
        <v>1324</v>
      </c>
      <c r="J131" s="3">
        <v>129</v>
      </c>
      <c r="K131" s="2" t="s">
        <v>502</v>
      </c>
    </row>
    <row r="132" spans="1:11" x14ac:dyDescent="0.25">
      <c r="A132" s="2" t="s">
        <v>1016</v>
      </c>
      <c r="B132" s="1">
        <v>130</v>
      </c>
      <c r="C132" s="2" t="s">
        <v>168</v>
      </c>
      <c r="E132" s="2" t="s">
        <v>1178</v>
      </c>
      <c r="F132" s="3">
        <v>130</v>
      </c>
      <c r="G132" s="2" t="s">
        <v>342</v>
      </c>
      <c r="I132" s="2" t="s">
        <v>1325</v>
      </c>
      <c r="J132" s="3">
        <v>130</v>
      </c>
      <c r="K132" s="2" t="s">
        <v>503</v>
      </c>
    </row>
    <row r="133" spans="1:11" x14ac:dyDescent="0.25">
      <c r="A133" s="2" t="s">
        <v>1017</v>
      </c>
      <c r="B133" s="1">
        <v>131</v>
      </c>
      <c r="C133" s="2" t="s">
        <v>169</v>
      </c>
      <c r="E133" s="2" t="s">
        <v>1179</v>
      </c>
      <c r="F133" s="3">
        <v>131</v>
      </c>
      <c r="G133" s="2" t="s">
        <v>343</v>
      </c>
      <c r="I133" s="2" t="s">
        <v>1326</v>
      </c>
      <c r="J133" s="3">
        <v>131</v>
      </c>
      <c r="K133" s="2" t="s">
        <v>504</v>
      </c>
    </row>
    <row r="134" spans="1:11" x14ac:dyDescent="0.25">
      <c r="A134" s="2" t="s">
        <v>1018</v>
      </c>
      <c r="B134" s="1">
        <v>132</v>
      </c>
      <c r="C134" s="2" t="s">
        <v>170</v>
      </c>
      <c r="E134" s="2" t="s">
        <v>1180</v>
      </c>
      <c r="F134" s="3">
        <v>132</v>
      </c>
      <c r="G134" s="2" t="s">
        <v>344</v>
      </c>
      <c r="I134" s="2" t="s">
        <v>1327</v>
      </c>
      <c r="J134" s="3">
        <v>132</v>
      </c>
      <c r="K134" s="2" t="s">
        <v>505</v>
      </c>
    </row>
    <row r="135" spans="1:11" x14ac:dyDescent="0.25">
      <c r="A135" s="2" t="s">
        <v>1019</v>
      </c>
      <c r="B135" s="1">
        <v>133</v>
      </c>
      <c r="C135" s="2" t="s">
        <v>171</v>
      </c>
      <c r="E135" s="2" t="s">
        <v>1181</v>
      </c>
      <c r="F135" s="3">
        <v>133</v>
      </c>
      <c r="G135" s="2" t="s">
        <v>345</v>
      </c>
      <c r="I135" s="2" t="s">
        <v>1328</v>
      </c>
      <c r="J135" s="3">
        <v>133</v>
      </c>
      <c r="K135" s="2" t="s">
        <v>506</v>
      </c>
    </row>
    <row r="136" spans="1:11" x14ac:dyDescent="0.25">
      <c r="A136" s="2" t="s">
        <v>1020</v>
      </c>
      <c r="B136" s="1">
        <v>134</v>
      </c>
      <c r="C136" s="2" t="s">
        <v>172</v>
      </c>
      <c r="E136" s="2" t="s">
        <v>1182</v>
      </c>
      <c r="F136" s="3">
        <v>134</v>
      </c>
      <c r="G136" s="2" t="s">
        <v>346</v>
      </c>
      <c r="I136" s="2" t="s">
        <v>1329</v>
      </c>
      <c r="J136" s="3">
        <v>134</v>
      </c>
      <c r="K136" s="2" t="s">
        <v>507</v>
      </c>
    </row>
    <row r="137" spans="1:11" x14ac:dyDescent="0.25">
      <c r="A137" s="2" t="s">
        <v>1021</v>
      </c>
      <c r="B137" s="1">
        <v>135</v>
      </c>
      <c r="C137" s="2" t="s">
        <v>173</v>
      </c>
      <c r="E137" s="2" t="s">
        <v>1183</v>
      </c>
      <c r="F137" s="3">
        <v>135</v>
      </c>
      <c r="G137" s="2" t="s">
        <v>347</v>
      </c>
      <c r="I137" s="2" t="s">
        <v>1330</v>
      </c>
      <c r="J137" s="3">
        <v>135</v>
      </c>
      <c r="K137" s="2" t="s">
        <v>508</v>
      </c>
    </row>
    <row r="138" spans="1:11" x14ac:dyDescent="0.25">
      <c r="A138" s="2" t="s">
        <v>1022</v>
      </c>
      <c r="B138" s="1">
        <v>136</v>
      </c>
      <c r="C138" s="2" t="s">
        <v>174</v>
      </c>
      <c r="E138" s="2" t="s">
        <v>1184</v>
      </c>
      <c r="F138" s="3">
        <v>136</v>
      </c>
      <c r="G138" s="2" t="s">
        <v>348</v>
      </c>
      <c r="I138" s="2" t="s">
        <v>1331</v>
      </c>
      <c r="J138" s="3">
        <v>136</v>
      </c>
      <c r="K138" s="2" t="s">
        <v>509</v>
      </c>
    </row>
    <row r="139" spans="1:11" x14ac:dyDescent="0.25">
      <c r="A139" s="2" t="s">
        <v>1023</v>
      </c>
      <c r="B139" s="1">
        <v>137</v>
      </c>
      <c r="C139" s="2" t="s">
        <v>175</v>
      </c>
      <c r="E139" s="2" t="s">
        <v>1185</v>
      </c>
      <c r="F139" s="3">
        <v>137</v>
      </c>
      <c r="G139" s="2" t="s">
        <v>349</v>
      </c>
      <c r="I139" s="2" t="s">
        <v>1332</v>
      </c>
      <c r="J139" s="3">
        <v>137</v>
      </c>
      <c r="K139" s="2" t="s">
        <v>510</v>
      </c>
    </row>
    <row r="140" spans="1:11" x14ac:dyDescent="0.25">
      <c r="A140" s="2" t="s">
        <v>1024</v>
      </c>
      <c r="B140" s="1">
        <v>138</v>
      </c>
      <c r="C140" s="2" t="s">
        <v>176</v>
      </c>
      <c r="E140" s="2" t="s">
        <v>1186</v>
      </c>
      <c r="F140" s="3">
        <v>138</v>
      </c>
      <c r="G140" s="2" t="s">
        <v>350</v>
      </c>
      <c r="I140" s="2" t="s">
        <v>1333</v>
      </c>
      <c r="J140" s="3">
        <v>138</v>
      </c>
      <c r="K140" s="2" t="s">
        <v>511</v>
      </c>
    </row>
    <row r="141" spans="1:11" x14ac:dyDescent="0.25">
      <c r="A141" s="2" t="s">
        <v>1025</v>
      </c>
      <c r="B141" s="1">
        <v>139</v>
      </c>
      <c r="C141" s="2" t="s">
        <v>177</v>
      </c>
      <c r="E141" s="2" t="s">
        <v>1187</v>
      </c>
      <c r="F141" s="3">
        <v>139</v>
      </c>
      <c r="G141" s="2" t="s">
        <v>351</v>
      </c>
      <c r="I141" s="2" t="s">
        <v>1334</v>
      </c>
      <c r="J141" s="3">
        <v>139</v>
      </c>
      <c r="K141" s="2" t="s">
        <v>512</v>
      </c>
    </row>
    <row r="142" spans="1:11" x14ac:dyDescent="0.25">
      <c r="A142" s="2" t="s">
        <v>1026</v>
      </c>
      <c r="B142" s="1">
        <v>140</v>
      </c>
      <c r="C142" s="2" t="s">
        <v>178</v>
      </c>
      <c r="E142" s="2" t="s">
        <v>1188</v>
      </c>
      <c r="F142" s="3">
        <v>140</v>
      </c>
      <c r="G142" s="2" t="s">
        <v>352</v>
      </c>
      <c r="I142" s="2" t="s">
        <v>1335</v>
      </c>
      <c r="J142" s="3">
        <v>140</v>
      </c>
      <c r="K142" s="2" t="s">
        <v>513</v>
      </c>
    </row>
    <row r="143" spans="1:11" x14ac:dyDescent="0.25">
      <c r="A143" s="2" t="s">
        <v>1027</v>
      </c>
      <c r="B143" s="1">
        <v>141</v>
      </c>
      <c r="C143" s="2" t="s">
        <v>179</v>
      </c>
      <c r="E143" s="2" t="s">
        <v>1189</v>
      </c>
      <c r="F143" s="3">
        <v>141</v>
      </c>
      <c r="G143" s="2" t="s">
        <v>353</v>
      </c>
      <c r="I143" s="2" t="s">
        <v>1336</v>
      </c>
      <c r="J143" s="3">
        <v>141</v>
      </c>
      <c r="K143" s="2" t="s">
        <v>514</v>
      </c>
    </row>
    <row r="144" spans="1:11" x14ac:dyDescent="0.25">
      <c r="A144" s="2" t="s">
        <v>1028</v>
      </c>
      <c r="B144" s="1">
        <v>142</v>
      </c>
      <c r="C144" s="2" t="s">
        <v>180</v>
      </c>
      <c r="E144" s="2" t="s">
        <v>1190</v>
      </c>
      <c r="F144" s="3">
        <v>142</v>
      </c>
      <c r="G144" s="2" t="s">
        <v>354</v>
      </c>
      <c r="I144" s="2" t="s">
        <v>1337</v>
      </c>
      <c r="J144" s="3">
        <v>142</v>
      </c>
      <c r="K144" s="2" t="s">
        <v>515</v>
      </c>
    </row>
    <row r="145" spans="1:11" x14ac:dyDescent="0.25">
      <c r="A145" s="2" t="s">
        <v>1029</v>
      </c>
      <c r="B145" s="1">
        <v>143</v>
      </c>
      <c r="C145" s="2" t="s">
        <v>181</v>
      </c>
      <c r="E145" s="2" t="s">
        <v>1191</v>
      </c>
      <c r="F145" s="3">
        <v>143</v>
      </c>
      <c r="G145" s="2" t="s">
        <v>355</v>
      </c>
      <c r="I145" s="2" t="s">
        <v>1338</v>
      </c>
      <c r="J145" s="3">
        <v>143</v>
      </c>
      <c r="K145" s="2" t="s">
        <v>516</v>
      </c>
    </row>
    <row r="146" spans="1:11" x14ac:dyDescent="0.25">
      <c r="A146" s="2" t="s">
        <v>1030</v>
      </c>
      <c r="B146" s="1">
        <v>144</v>
      </c>
      <c r="C146" s="2" t="s">
        <v>182</v>
      </c>
      <c r="E146" s="2" t="s">
        <v>1192</v>
      </c>
      <c r="F146" s="3">
        <v>144</v>
      </c>
      <c r="G146" s="2" t="s">
        <v>356</v>
      </c>
      <c r="I146" s="2" t="s">
        <v>1339</v>
      </c>
      <c r="J146" s="3">
        <v>144</v>
      </c>
      <c r="K146" s="2" t="s">
        <v>517</v>
      </c>
    </row>
    <row r="147" spans="1:11" x14ac:dyDescent="0.25">
      <c r="A147" s="2" t="s">
        <v>1031</v>
      </c>
      <c r="B147" s="1">
        <v>145</v>
      </c>
      <c r="C147" s="2" t="s">
        <v>183</v>
      </c>
      <c r="E147" s="2" t="s">
        <v>1193</v>
      </c>
      <c r="F147" s="3">
        <v>145</v>
      </c>
      <c r="G147" s="2" t="s">
        <v>357</v>
      </c>
      <c r="I147" s="2" t="s">
        <v>1340</v>
      </c>
      <c r="J147" s="3">
        <v>145</v>
      </c>
      <c r="K147" s="2" t="s">
        <v>518</v>
      </c>
    </row>
    <row r="148" spans="1:11" x14ac:dyDescent="0.25">
      <c r="A148" s="2" t="s">
        <v>1032</v>
      </c>
      <c r="B148" s="1">
        <v>146</v>
      </c>
      <c r="C148" s="2" t="s">
        <v>184</v>
      </c>
      <c r="E148" s="2" t="s">
        <v>1194</v>
      </c>
      <c r="F148" s="3">
        <v>146</v>
      </c>
      <c r="G148" s="2" t="s">
        <v>358</v>
      </c>
      <c r="I148" s="2" t="s">
        <v>1341</v>
      </c>
      <c r="J148" s="3">
        <v>146</v>
      </c>
      <c r="K148" s="2" t="s">
        <v>519</v>
      </c>
    </row>
    <row r="149" spans="1:11" x14ac:dyDescent="0.25">
      <c r="A149" s="2" t="s">
        <v>1033</v>
      </c>
      <c r="B149" s="1">
        <v>147</v>
      </c>
      <c r="C149" s="2" t="s">
        <v>185</v>
      </c>
      <c r="E149" s="2" t="s">
        <v>1195</v>
      </c>
      <c r="F149" s="3">
        <v>147</v>
      </c>
      <c r="G149" s="2" t="s">
        <v>359</v>
      </c>
      <c r="I149" s="2" t="s">
        <v>1342</v>
      </c>
      <c r="J149" s="3">
        <v>147</v>
      </c>
      <c r="K149" s="2" t="s">
        <v>520</v>
      </c>
    </row>
    <row r="150" spans="1:11" x14ac:dyDescent="0.25">
      <c r="A150" s="2" t="s">
        <v>1034</v>
      </c>
      <c r="B150" s="1">
        <v>148</v>
      </c>
      <c r="C150" s="2" t="s">
        <v>186</v>
      </c>
      <c r="E150" s="2" t="s">
        <v>1196</v>
      </c>
      <c r="F150" s="3">
        <v>148</v>
      </c>
      <c r="G150" s="2" t="s">
        <v>360</v>
      </c>
      <c r="I150" s="2" t="s">
        <v>1343</v>
      </c>
      <c r="J150" s="3">
        <v>148</v>
      </c>
      <c r="K150" s="2" t="s">
        <v>521</v>
      </c>
    </row>
    <row r="151" spans="1:11" x14ac:dyDescent="0.25">
      <c r="A151" s="2" t="s">
        <v>1035</v>
      </c>
      <c r="B151" s="1">
        <v>149</v>
      </c>
      <c r="C151" s="2" t="s">
        <v>187</v>
      </c>
      <c r="E151" s="2" t="s">
        <v>1197</v>
      </c>
      <c r="F151" s="3">
        <v>149</v>
      </c>
      <c r="G151" s="2" t="s">
        <v>361</v>
      </c>
      <c r="I151" s="2" t="s">
        <v>1344</v>
      </c>
      <c r="J151" s="3">
        <v>149</v>
      </c>
      <c r="K151" s="2" t="s">
        <v>522</v>
      </c>
    </row>
    <row r="152" spans="1:11" x14ac:dyDescent="0.25">
      <c r="A152" s="2" t="s">
        <v>1036</v>
      </c>
      <c r="B152" s="1">
        <v>150</v>
      </c>
      <c r="C152" s="2" t="s">
        <v>188</v>
      </c>
      <c r="E152" s="2" t="s">
        <v>1198</v>
      </c>
      <c r="F152" s="3">
        <v>150</v>
      </c>
      <c r="G152" s="2" t="s">
        <v>362</v>
      </c>
      <c r="I152" s="2" t="s">
        <v>1345</v>
      </c>
      <c r="J152" s="3">
        <v>150</v>
      </c>
      <c r="K152" s="2" t="s">
        <v>523</v>
      </c>
    </row>
    <row r="153" spans="1:11" x14ac:dyDescent="0.25">
      <c r="A153" s="2" t="s">
        <v>1037</v>
      </c>
      <c r="B153" s="1">
        <v>151</v>
      </c>
      <c r="C153" s="2" t="s">
        <v>189</v>
      </c>
      <c r="E153" s="2" t="s">
        <v>1199</v>
      </c>
      <c r="F153" s="3">
        <v>151</v>
      </c>
      <c r="G153" s="2" t="s">
        <v>363</v>
      </c>
      <c r="I153" s="2" t="s">
        <v>1346</v>
      </c>
      <c r="J153" s="3">
        <v>151</v>
      </c>
      <c r="K153" s="2" t="s">
        <v>524</v>
      </c>
    </row>
    <row r="154" spans="1:11" x14ac:dyDescent="0.25">
      <c r="A154" s="2" t="s">
        <v>1038</v>
      </c>
      <c r="B154" s="1">
        <v>152</v>
      </c>
      <c r="C154" s="2" t="s">
        <v>190</v>
      </c>
      <c r="E154" s="2" t="s">
        <v>1200</v>
      </c>
      <c r="F154" s="3">
        <v>152</v>
      </c>
      <c r="G154" s="2" t="s">
        <v>364</v>
      </c>
      <c r="I154" s="2" t="s">
        <v>1347</v>
      </c>
      <c r="J154" s="3">
        <v>152</v>
      </c>
      <c r="K154" s="2" t="s">
        <v>525</v>
      </c>
    </row>
    <row r="155" spans="1:11" x14ac:dyDescent="0.25">
      <c r="A155" s="2" t="s">
        <v>1039</v>
      </c>
      <c r="B155" s="1">
        <v>153</v>
      </c>
      <c r="C155" s="2" t="s">
        <v>191</v>
      </c>
      <c r="E155" s="2" t="s">
        <v>1201</v>
      </c>
      <c r="F155" s="3">
        <v>153</v>
      </c>
      <c r="G155" s="2" t="s">
        <v>365</v>
      </c>
      <c r="I155" s="2" t="s">
        <v>1348</v>
      </c>
      <c r="J155" s="3">
        <v>153</v>
      </c>
      <c r="K155" s="2" t="s">
        <v>526</v>
      </c>
    </row>
    <row r="156" spans="1:11" x14ac:dyDescent="0.25">
      <c r="A156" s="2" t="s">
        <v>1040</v>
      </c>
      <c r="B156" s="1">
        <v>154</v>
      </c>
      <c r="C156" s="2" t="s">
        <v>192</v>
      </c>
      <c r="E156" s="2" t="s">
        <v>1202</v>
      </c>
      <c r="F156" s="3">
        <v>154</v>
      </c>
      <c r="G156" s="2" t="s">
        <v>366</v>
      </c>
      <c r="I156" s="2" t="s">
        <v>1349</v>
      </c>
      <c r="J156" s="3">
        <v>154</v>
      </c>
      <c r="K156" s="2" t="s">
        <v>527</v>
      </c>
    </row>
    <row r="157" spans="1:11" x14ac:dyDescent="0.25">
      <c r="A157" s="2" t="s">
        <v>1041</v>
      </c>
      <c r="B157" s="1">
        <v>155</v>
      </c>
      <c r="C157" s="2" t="s">
        <v>193</v>
      </c>
      <c r="E157" s="2" t="s">
        <v>1203</v>
      </c>
      <c r="F157" s="3">
        <v>155</v>
      </c>
      <c r="G157" s="2" t="s">
        <v>367</v>
      </c>
      <c r="I157" s="2" t="s">
        <v>1350</v>
      </c>
      <c r="J157" s="3">
        <v>155</v>
      </c>
      <c r="K157" s="2" t="s">
        <v>528</v>
      </c>
    </row>
    <row r="158" spans="1:11" x14ac:dyDescent="0.25">
      <c r="A158" s="2" t="s">
        <v>1042</v>
      </c>
      <c r="B158" s="1">
        <v>156</v>
      </c>
      <c r="C158" s="2" t="s">
        <v>194</v>
      </c>
      <c r="E158" s="2" t="s">
        <v>1204</v>
      </c>
      <c r="F158" s="3">
        <v>156</v>
      </c>
      <c r="G158" s="2" t="s">
        <v>368</v>
      </c>
      <c r="I158" s="2" t="s">
        <v>1351</v>
      </c>
      <c r="J158" s="3">
        <v>156</v>
      </c>
      <c r="K158" s="2" t="s">
        <v>529</v>
      </c>
    </row>
    <row r="159" spans="1:11" x14ac:dyDescent="0.25">
      <c r="A159" s="2" t="s">
        <v>1043</v>
      </c>
      <c r="B159" s="1">
        <v>157</v>
      </c>
      <c r="C159" s="2" t="s">
        <v>195</v>
      </c>
      <c r="E159" s="2" t="s">
        <v>1205</v>
      </c>
      <c r="F159" s="3">
        <v>157</v>
      </c>
      <c r="G159" s="2" t="s">
        <v>369</v>
      </c>
      <c r="I159" s="2" t="s">
        <v>1352</v>
      </c>
      <c r="J159" s="3">
        <v>157</v>
      </c>
      <c r="K159" s="2" t="s">
        <v>530</v>
      </c>
    </row>
    <row r="160" spans="1:11" x14ac:dyDescent="0.25">
      <c r="A160" s="2" t="s">
        <v>1044</v>
      </c>
      <c r="B160" s="1">
        <v>158</v>
      </c>
      <c r="C160" s="2" t="s">
        <v>196</v>
      </c>
      <c r="E160" s="2" t="s">
        <v>1206</v>
      </c>
      <c r="F160" s="3">
        <v>158</v>
      </c>
      <c r="G160" s="2" t="s">
        <v>370</v>
      </c>
      <c r="I160" s="2" t="s">
        <v>1353</v>
      </c>
      <c r="J160" s="3">
        <v>158</v>
      </c>
      <c r="K160" s="2" t="s">
        <v>531</v>
      </c>
    </row>
    <row r="161" spans="1:11" x14ac:dyDescent="0.25">
      <c r="A161" s="2" t="s">
        <v>1045</v>
      </c>
      <c r="B161" s="1">
        <v>159</v>
      </c>
      <c r="C161" s="2" t="s">
        <v>197</v>
      </c>
      <c r="E161" s="2" t="s">
        <v>1207</v>
      </c>
      <c r="F161" s="3">
        <v>159</v>
      </c>
      <c r="G161" s="2" t="s">
        <v>371</v>
      </c>
      <c r="I161" s="2" t="s">
        <v>1354</v>
      </c>
      <c r="J161" s="3">
        <v>159</v>
      </c>
      <c r="K161" s="2" t="s">
        <v>532</v>
      </c>
    </row>
    <row r="162" spans="1:11" x14ac:dyDescent="0.25">
      <c r="A162" s="2" t="s">
        <v>1046</v>
      </c>
      <c r="B162" s="1">
        <v>160</v>
      </c>
      <c r="C162" s="2" t="s">
        <v>198</v>
      </c>
      <c r="E162" s="2" t="s">
        <v>1208</v>
      </c>
      <c r="F162" s="3">
        <v>160</v>
      </c>
      <c r="G162" s="2" t="s">
        <v>372</v>
      </c>
      <c r="I162" s="2" t="s">
        <v>1355</v>
      </c>
      <c r="J162" s="3">
        <v>160</v>
      </c>
      <c r="K162" s="2" t="s">
        <v>533</v>
      </c>
    </row>
    <row r="163" spans="1:11" x14ac:dyDescent="0.25">
      <c r="A163" s="2" t="s">
        <v>1047</v>
      </c>
      <c r="B163" s="1">
        <v>161</v>
      </c>
      <c r="C163" s="2" t="s">
        <v>199</v>
      </c>
      <c r="E163" s="2" t="s">
        <v>1209</v>
      </c>
      <c r="F163" s="3">
        <v>161</v>
      </c>
      <c r="G163" s="2" t="s">
        <v>373</v>
      </c>
      <c r="I163" s="2" t="s">
        <v>1356</v>
      </c>
      <c r="J163" s="3">
        <v>161</v>
      </c>
      <c r="K163" s="2" t="s">
        <v>534</v>
      </c>
    </row>
    <row r="164" spans="1:11" x14ac:dyDescent="0.25">
      <c r="A164" s="2" t="s">
        <v>1048</v>
      </c>
      <c r="B164" s="1">
        <v>162</v>
      </c>
      <c r="C164" s="2" t="s">
        <v>200</v>
      </c>
      <c r="I164" s="2" t="s">
        <v>1357</v>
      </c>
      <c r="J164" s="3">
        <v>162</v>
      </c>
      <c r="K164" s="2" t="s">
        <v>535</v>
      </c>
    </row>
    <row r="165" spans="1:11" x14ac:dyDescent="0.25">
      <c r="A165" s="2" t="s">
        <v>1049</v>
      </c>
      <c r="B165" s="1">
        <v>163</v>
      </c>
      <c r="C165" s="2" t="s">
        <v>201</v>
      </c>
      <c r="I165" s="2" t="s">
        <v>1358</v>
      </c>
      <c r="J165" s="3">
        <v>163</v>
      </c>
      <c r="K165" s="2" t="s">
        <v>536</v>
      </c>
    </row>
    <row r="166" spans="1:11" x14ac:dyDescent="0.25">
      <c r="A166" s="2" t="s">
        <v>1050</v>
      </c>
      <c r="B166" s="1">
        <v>164</v>
      </c>
      <c r="C166" s="2" t="s">
        <v>202</v>
      </c>
      <c r="I166" s="2" t="s">
        <v>1359</v>
      </c>
      <c r="J166" s="3">
        <v>164</v>
      </c>
      <c r="K166" s="2" t="s">
        <v>537</v>
      </c>
    </row>
    <row r="167" spans="1:11" x14ac:dyDescent="0.25">
      <c r="A167" s="2" t="s">
        <v>1051</v>
      </c>
      <c r="B167" s="1">
        <v>165</v>
      </c>
      <c r="C167" s="2" t="s">
        <v>203</v>
      </c>
      <c r="I167" s="2" t="s">
        <v>1360</v>
      </c>
      <c r="J167" s="3">
        <v>165</v>
      </c>
      <c r="K167" s="2" t="s">
        <v>538</v>
      </c>
    </row>
    <row r="168" spans="1:11" x14ac:dyDescent="0.25">
      <c r="A168" s="2" t="s">
        <v>1052</v>
      </c>
      <c r="B168" s="1">
        <v>166</v>
      </c>
      <c r="C168" s="2" t="s">
        <v>204</v>
      </c>
      <c r="I168" s="2" t="s">
        <v>1361</v>
      </c>
      <c r="J168" s="3">
        <v>166</v>
      </c>
      <c r="K168" s="2" t="s">
        <v>539</v>
      </c>
    </row>
    <row r="169" spans="1:11" x14ac:dyDescent="0.25">
      <c r="A169" s="2" t="s">
        <v>1053</v>
      </c>
      <c r="B169" s="1">
        <v>167</v>
      </c>
      <c r="C169" s="2" t="s">
        <v>205</v>
      </c>
      <c r="I169" s="2" t="s">
        <v>1362</v>
      </c>
      <c r="J169" s="3">
        <v>167</v>
      </c>
      <c r="K169" s="2" t="s">
        <v>540</v>
      </c>
    </row>
    <row r="170" spans="1:11" x14ac:dyDescent="0.25">
      <c r="I170" s="2" t="s">
        <v>1363</v>
      </c>
      <c r="J170" s="3">
        <v>168</v>
      </c>
      <c r="K170" s="2" t="s">
        <v>541</v>
      </c>
    </row>
    <row r="171" spans="1:11" x14ac:dyDescent="0.25">
      <c r="I171" s="2" t="s">
        <v>1364</v>
      </c>
      <c r="J171" s="3">
        <v>169</v>
      </c>
      <c r="K171" s="2" t="s">
        <v>542</v>
      </c>
    </row>
    <row r="172" spans="1:11" x14ac:dyDescent="0.25">
      <c r="I172" s="2" t="s">
        <v>1365</v>
      </c>
      <c r="J172" s="3">
        <v>170</v>
      </c>
      <c r="K172" s="2" t="s">
        <v>543</v>
      </c>
    </row>
    <row r="173" spans="1:11" x14ac:dyDescent="0.25">
      <c r="I173" s="2" t="s">
        <v>1366</v>
      </c>
      <c r="J173" s="3">
        <v>171</v>
      </c>
      <c r="K173" s="2" t="s">
        <v>544</v>
      </c>
    </row>
    <row r="174" spans="1:11" x14ac:dyDescent="0.25">
      <c r="I174" s="2" t="s">
        <v>1367</v>
      </c>
      <c r="J174" s="3">
        <v>172</v>
      </c>
      <c r="K174" s="2" t="s">
        <v>545</v>
      </c>
    </row>
    <row r="175" spans="1:11" x14ac:dyDescent="0.25">
      <c r="I175" s="2" t="s">
        <v>1368</v>
      </c>
      <c r="J175" s="3">
        <v>173</v>
      </c>
      <c r="K175" s="2" t="s">
        <v>546</v>
      </c>
    </row>
    <row r="176" spans="1:11" x14ac:dyDescent="0.25">
      <c r="I176" s="2" t="s">
        <v>1369</v>
      </c>
      <c r="J176" s="3">
        <v>174</v>
      </c>
      <c r="K176" s="2" t="s">
        <v>547</v>
      </c>
    </row>
    <row r="177" spans="9:11" x14ac:dyDescent="0.25">
      <c r="I177" s="2" t="s">
        <v>1370</v>
      </c>
      <c r="J177" s="3">
        <v>175</v>
      </c>
      <c r="K177" s="2" t="s">
        <v>548</v>
      </c>
    </row>
    <row r="178" spans="9:11" x14ac:dyDescent="0.25">
      <c r="I178" s="2" t="s">
        <v>1371</v>
      </c>
      <c r="J178" s="3">
        <v>176</v>
      </c>
      <c r="K178" s="2" t="s">
        <v>549</v>
      </c>
    </row>
    <row r="179" spans="9:11" x14ac:dyDescent="0.25">
      <c r="I179" s="2" t="s">
        <v>1372</v>
      </c>
      <c r="J179" s="3">
        <v>177</v>
      </c>
      <c r="K179" s="2" t="s">
        <v>550</v>
      </c>
    </row>
    <row r="180" spans="9:11" x14ac:dyDescent="0.25">
      <c r="I180" s="2" t="s">
        <v>1373</v>
      </c>
      <c r="J180" s="3">
        <v>178</v>
      </c>
      <c r="K180" s="2" t="s">
        <v>551</v>
      </c>
    </row>
    <row r="181" spans="9:11" x14ac:dyDescent="0.25">
      <c r="I181" s="2" t="s">
        <v>1374</v>
      </c>
      <c r="J181" s="3">
        <v>179</v>
      </c>
      <c r="K181" s="2" t="s">
        <v>552</v>
      </c>
    </row>
    <row r="182" spans="9:11" x14ac:dyDescent="0.25">
      <c r="I182" s="2" t="s">
        <v>1375</v>
      </c>
      <c r="J182" s="3">
        <v>180</v>
      </c>
      <c r="K182" s="2" t="s">
        <v>553</v>
      </c>
    </row>
    <row r="183" spans="9:11" x14ac:dyDescent="0.25">
      <c r="I183" s="2" t="s">
        <v>1376</v>
      </c>
      <c r="J183" s="3">
        <v>181</v>
      </c>
      <c r="K183" s="2" t="s">
        <v>554</v>
      </c>
    </row>
    <row r="184" spans="9:11" x14ac:dyDescent="0.25">
      <c r="I184" s="2" t="s">
        <v>1377</v>
      </c>
      <c r="J184" s="3">
        <v>182</v>
      </c>
      <c r="K184" s="2" t="s">
        <v>555</v>
      </c>
    </row>
    <row r="185" spans="9:11" x14ac:dyDescent="0.25">
      <c r="I185" s="2" t="s">
        <v>1378</v>
      </c>
      <c r="J185" s="3">
        <v>183</v>
      </c>
      <c r="K185" s="2" t="s">
        <v>556</v>
      </c>
    </row>
    <row r="186" spans="9:11" x14ac:dyDescent="0.25">
      <c r="I186" s="2" t="s">
        <v>1379</v>
      </c>
      <c r="J186" s="3">
        <v>184</v>
      </c>
      <c r="K186" s="2" t="s">
        <v>557</v>
      </c>
    </row>
    <row r="187" spans="9:11" x14ac:dyDescent="0.25">
      <c r="I187" s="2" t="s">
        <v>1380</v>
      </c>
      <c r="J187" s="3">
        <v>185</v>
      </c>
      <c r="K187" s="2" t="s">
        <v>558</v>
      </c>
    </row>
    <row r="188" spans="9:11" x14ac:dyDescent="0.25">
      <c r="I188" s="2" t="s">
        <v>1381</v>
      </c>
      <c r="J188" s="3">
        <v>186</v>
      </c>
      <c r="K188" s="2" t="s">
        <v>559</v>
      </c>
    </row>
    <row r="189" spans="9:11" x14ac:dyDescent="0.25">
      <c r="I189" s="2" t="s">
        <v>1382</v>
      </c>
      <c r="J189" s="3">
        <v>187</v>
      </c>
      <c r="K189" s="2" t="s">
        <v>560</v>
      </c>
    </row>
    <row r="190" spans="9:11" x14ac:dyDescent="0.25">
      <c r="I190" s="2" t="s">
        <v>1383</v>
      </c>
      <c r="J190" s="3">
        <v>188</v>
      </c>
      <c r="K190" s="2" t="s">
        <v>561</v>
      </c>
    </row>
    <row r="191" spans="9:11" x14ac:dyDescent="0.25">
      <c r="I191" s="2" t="s">
        <v>1384</v>
      </c>
      <c r="J191" s="3">
        <v>189</v>
      </c>
      <c r="K191" s="2" t="s">
        <v>562</v>
      </c>
    </row>
    <row r="192" spans="9:11" x14ac:dyDescent="0.25">
      <c r="I192" s="2" t="s">
        <v>1385</v>
      </c>
      <c r="J192" s="3">
        <v>190</v>
      </c>
      <c r="K192" s="2" t="s">
        <v>563</v>
      </c>
    </row>
    <row r="193" spans="9:11" x14ac:dyDescent="0.25">
      <c r="I193" s="2" t="s">
        <v>1386</v>
      </c>
      <c r="J193" s="3">
        <v>191</v>
      </c>
      <c r="K193" s="2" t="s">
        <v>564</v>
      </c>
    </row>
    <row r="194" spans="9:11" x14ac:dyDescent="0.25">
      <c r="I194" s="2" t="s">
        <v>1387</v>
      </c>
      <c r="J194" s="3">
        <v>192</v>
      </c>
      <c r="K194" s="2" t="s">
        <v>565</v>
      </c>
    </row>
    <row r="195" spans="9:11" x14ac:dyDescent="0.25">
      <c r="I195" s="2" t="s">
        <v>1388</v>
      </c>
      <c r="J195" s="3">
        <v>193</v>
      </c>
      <c r="K195" s="2" t="s">
        <v>566</v>
      </c>
    </row>
    <row r="196" spans="9:11" x14ac:dyDescent="0.25">
      <c r="I196" s="2" t="s">
        <v>1389</v>
      </c>
      <c r="J196" s="3">
        <v>194</v>
      </c>
      <c r="K196" s="2" t="s">
        <v>567</v>
      </c>
    </row>
    <row r="197" spans="9:11" x14ac:dyDescent="0.25">
      <c r="I197" s="2" t="s">
        <v>1390</v>
      </c>
      <c r="J197" s="3">
        <v>195</v>
      </c>
      <c r="K197" s="2" t="s">
        <v>568</v>
      </c>
    </row>
    <row r="198" spans="9:11" x14ac:dyDescent="0.25">
      <c r="I198" s="2" t="s">
        <v>1391</v>
      </c>
      <c r="J198" s="3">
        <v>196</v>
      </c>
      <c r="K198" s="2" t="s">
        <v>569</v>
      </c>
    </row>
    <row r="199" spans="9:11" x14ac:dyDescent="0.25">
      <c r="I199" s="2" t="s">
        <v>1392</v>
      </c>
      <c r="J199" s="3">
        <v>197</v>
      </c>
      <c r="K199" s="2" t="s">
        <v>570</v>
      </c>
    </row>
    <row r="200" spans="9:11" x14ac:dyDescent="0.25">
      <c r="I200" s="2" t="s">
        <v>1393</v>
      </c>
      <c r="J200" s="3">
        <v>198</v>
      </c>
      <c r="K200" s="2" t="s">
        <v>571</v>
      </c>
    </row>
    <row r="201" spans="9:11" x14ac:dyDescent="0.25">
      <c r="I201" s="2" t="s">
        <v>1394</v>
      </c>
      <c r="J201" s="3">
        <v>199</v>
      </c>
      <c r="K201" s="2" t="s">
        <v>572</v>
      </c>
    </row>
    <row r="202" spans="9:11" x14ac:dyDescent="0.25">
      <c r="I202" s="2" t="s">
        <v>1395</v>
      </c>
      <c r="J202" s="3">
        <v>200</v>
      </c>
      <c r="K202" s="2" t="s">
        <v>573</v>
      </c>
    </row>
    <row r="203" spans="9:11" x14ac:dyDescent="0.25">
      <c r="I203" s="2" t="s">
        <v>1396</v>
      </c>
      <c r="J203" s="3">
        <v>201</v>
      </c>
      <c r="K203" s="2" t="s">
        <v>574</v>
      </c>
    </row>
    <row r="204" spans="9:11" x14ac:dyDescent="0.25">
      <c r="I204" s="2" t="s">
        <v>1397</v>
      </c>
      <c r="J204" s="3">
        <v>202</v>
      </c>
      <c r="K204" s="2" t="s">
        <v>575</v>
      </c>
    </row>
    <row r="205" spans="9:11" x14ac:dyDescent="0.25">
      <c r="I205" s="2" t="s">
        <v>1398</v>
      </c>
      <c r="J205" s="3">
        <v>203</v>
      </c>
      <c r="K205" s="2" t="s">
        <v>576</v>
      </c>
    </row>
    <row r="206" spans="9:11" x14ac:dyDescent="0.25">
      <c r="I206" s="2" t="s">
        <v>1399</v>
      </c>
      <c r="J206" s="3">
        <v>204</v>
      </c>
      <c r="K206" s="2" t="s">
        <v>577</v>
      </c>
    </row>
    <row r="207" spans="9:11" x14ac:dyDescent="0.25">
      <c r="I207" s="2" t="s">
        <v>1400</v>
      </c>
      <c r="J207" s="3">
        <v>205</v>
      </c>
      <c r="K207" s="2" t="s">
        <v>578</v>
      </c>
    </row>
    <row r="208" spans="9:11" x14ac:dyDescent="0.25">
      <c r="I208" s="2" t="s">
        <v>1401</v>
      </c>
      <c r="J208" s="3">
        <v>206</v>
      </c>
      <c r="K208" s="2" t="s">
        <v>579</v>
      </c>
    </row>
    <row r="209" spans="9:11" x14ac:dyDescent="0.25">
      <c r="I209" s="2" t="s">
        <v>1402</v>
      </c>
      <c r="J209" s="3">
        <v>207</v>
      </c>
      <c r="K209" s="2" t="s">
        <v>580</v>
      </c>
    </row>
    <row r="210" spans="9:11" x14ac:dyDescent="0.25">
      <c r="I210" s="2" t="s">
        <v>1403</v>
      </c>
      <c r="J210" s="3">
        <v>208</v>
      </c>
      <c r="K210" s="2" t="s">
        <v>581</v>
      </c>
    </row>
    <row r="211" spans="9:11" x14ac:dyDescent="0.25">
      <c r="I211" s="2" t="s">
        <v>1404</v>
      </c>
      <c r="J211" s="3">
        <v>209</v>
      </c>
      <c r="K211" s="2" t="s">
        <v>582</v>
      </c>
    </row>
    <row r="212" spans="9:11" x14ac:dyDescent="0.25">
      <c r="I212" s="2" t="s">
        <v>1405</v>
      </c>
      <c r="J212" s="3">
        <v>210</v>
      </c>
      <c r="K212" s="2" t="s">
        <v>583</v>
      </c>
    </row>
    <row r="213" spans="9:11" x14ac:dyDescent="0.25">
      <c r="I213" s="2" t="s">
        <v>1406</v>
      </c>
      <c r="J213" s="3">
        <v>211</v>
      </c>
      <c r="K213" s="2" t="s">
        <v>584</v>
      </c>
    </row>
    <row r="214" spans="9:11" x14ac:dyDescent="0.25">
      <c r="I214" s="2" t="s">
        <v>1407</v>
      </c>
      <c r="J214" s="3">
        <v>212</v>
      </c>
      <c r="K214" s="2" t="s">
        <v>585</v>
      </c>
    </row>
    <row r="215" spans="9:11" x14ac:dyDescent="0.25">
      <c r="I215" s="2" t="s">
        <v>1408</v>
      </c>
      <c r="J215" s="3">
        <v>213</v>
      </c>
      <c r="K215" s="2" t="s">
        <v>586</v>
      </c>
    </row>
    <row r="216" spans="9:11" x14ac:dyDescent="0.25">
      <c r="I216" s="2" t="s">
        <v>1409</v>
      </c>
      <c r="J216" s="3">
        <v>214</v>
      </c>
      <c r="K216" s="2" t="s">
        <v>587</v>
      </c>
    </row>
    <row r="217" spans="9:11" x14ac:dyDescent="0.25">
      <c r="I217" s="2" t="s">
        <v>1410</v>
      </c>
      <c r="J217" s="3">
        <v>215</v>
      </c>
      <c r="K217" s="2" t="s">
        <v>588</v>
      </c>
    </row>
    <row r="218" spans="9:11" x14ac:dyDescent="0.25">
      <c r="I218" s="2" t="s">
        <v>1411</v>
      </c>
      <c r="J218" s="3">
        <v>216</v>
      </c>
      <c r="K218" s="2" t="s">
        <v>589</v>
      </c>
    </row>
    <row r="219" spans="9:11" x14ac:dyDescent="0.25">
      <c r="I219" s="2" t="s">
        <v>1412</v>
      </c>
      <c r="J219" s="3">
        <v>217</v>
      </c>
      <c r="K219" s="2" t="s">
        <v>590</v>
      </c>
    </row>
    <row r="220" spans="9:11" x14ac:dyDescent="0.25">
      <c r="I220" s="2" t="s">
        <v>1413</v>
      </c>
      <c r="J220" s="3">
        <v>218</v>
      </c>
      <c r="K220" s="2" t="s">
        <v>591</v>
      </c>
    </row>
    <row r="221" spans="9:11" x14ac:dyDescent="0.25">
      <c r="I221" s="2" t="s">
        <v>1414</v>
      </c>
      <c r="J221" s="3">
        <v>219</v>
      </c>
      <c r="K221" s="2" t="s">
        <v>592</v>
      </c>
    </row>
    <row r="222" spans="9:11" x14ac:dyDescent="0.25">
      <c r="I222" s="2" t="s">
        <v>1415</v>
      </c>
      <c r="J222" s="3">
        <v>220</v>
      </c>
      <c r="K222" s="2" t="s">
        <v>593</v>
      </c>
    </row>
    <row r="223" spans="9:11" x14ac:dyDescent="0.25">
      <c r="I223" s="2" t="s">
        <v>1416</v>
      </c>
      <c r="J223" s="3">
        <v>221</v>
      </c>
      <c r="K223" s="2" t="s">
        <v>594</v>
      </c>
    </row>
    <row r="224" spans="9:11" x14ac:dyDescent="0.25">
      <c r="I224" s="2" t="s">
        <v>1417</v>
      </c>
      <c r="J224" s="3">
        <v>222</v>
      </c>
      <c r="K224" s="2" t="s">
        <v>595</v>
      </c>
    </row>
    <row r="225" spans="9:11" x14ac:dyDescent="0.25">
      <c r="I225" s="2" t="s">
        <v>1418</v>
      </c>
      <c r="J225" s="3">
        <v>223</v>
      </c>
      <c r="K225" s="2" t="s">
        <v>596</v>
      </c>
    </row>
    <row r="226" spans="9:11" x14ac:dyDescent="0.25">
      <c r="I226" s="2" t="s">
        <v>1419</v>
      </c>
      <c r="J226" s="3">
        <v>224</v>
      </c>
      <c r="K226" s="2" t="s">
        <v>597</v>
      </c>
    </row>
    <row r="227" spans="9:11" x14ac:dyDescent="0.25">
      <c r="I227" s="2" t="s">
        <v>1420</v>
      </c>
      <c r="J227" s="3">
        <v>225</v>
      </c>
      <c r="K227" s="2" t="s">
        <v>598</v>
      </c>
    </row>
    <row r="228" spans="9:11" x14ac:dyDescent="0.25">
      <c r="I228" s="2" t="s">
        <v>1421</v>
      </c>
      <c r="J228" s="3">
        <v>226</v>
      </c>
      <c r="K228" s="2" t="s">
        <v>599</v>
      </c>
    </row>
    <row r="229" spans="9:11" x14ac:dyDescent="0.25">
      <c r="I229" s="2" t="s">
        <v>1422</v>
      </c>
      <c r="J229" s="3">
        <v>227</v>
      </c>
      <c r="K229" s="2" t="s">
        <v>600</v>
      </c>
    </row>
    <row r="230" spans="9:11" x14ac:dyDescent="0.25">
      <c r="I230" s="2" t="s">
        <v>1423</v>
      </c>
      <c r="J230" s="3">
        <v>228</v>
      </c>
      <c r="K230" s="2" t="s">
        <v>601</v>
      </c>
    </row>
    <row r="231" spans="9:11" x14ac:dyDescent="0.25">
      <c r="I231" s="2" t="s">
        <v>1424</v>
      </c>
      <c r="J231" s="3">
        <v>229</v>
      </c>
      <c r="K231" s="2" t="s">
        <v>602</v>
      </c>
    </row>
    <row r="232" spans="9:11" x14ac:dyDescent="0.25">
      <c r="I232" s="2" t="s">
        <v>1425</v>
      </c>
      <c r="J232" s="3">
        <v>230</v>
      </c>
      <c r="K232" s="2" t="s">
        <v>603</v>
      </c>
    </row>
    <row r="233" spans="9:11" x14ac:dyDescent="0.25">
      <c r="I233" s="2" t="s">
        <v>1426</v>
      </c>
      <c r="J233" s="3">
        <v>231</v>
      </c>
      <c r="K233" s="2" t="s">
        <v>604</v>
      </c>
    </row>
    <row r="234" spans="9:11" x14ac:dyDescent="0.25">
      <c r="I234" s="2" t="s">
        <v>1427</v>
      </c>
      <c r="J234" s="3">
        <v>232</v>
      </c>
      <c r="K234" s="2" t="s">
        <v>605</v>
      </c>
    </row>
    <row r="235" spans="9:11" x14ac:dyDescent="0.25">
      <c r="I235" s="2" t="s">
        <v>1428</v>
      </c>
      <c r="J235" s="3">
        <v>233</v>
      </c>
      <c r="K235" s="2" t="s">
        <v>606</v>
      </c>
    </row>
    <row r="236" spans="9:11" x14ac:dyDescent="0.25">
      <c r="I236" s="2" t="s">
        <v>1429</v>
      </c>
      <c r="J236" s="3">
        <v>234</v>
      </c>
      <c r="K236" s="2" t="s">
        <v>607</v>
      </c>
    </row>
    <row r="237" spans="9:11" x14ac:dyDescent="0.25">
      <c r="I237" s="2" t="s">
        <v>1430</v>
      </c>
      <c r="J237" s="3">
        <v>235</v>
      </c>
      <c r="K237" s="2" t="s">
        <v>608</v>
      </c>
    </row>
    <row r="238" spans="9:11" x14ac:dyDescent="0.25">
      <c r="I238" s="2" t="s">
        <v>1431</v>
      </c>
      <c r="J238" s="3">
        <v>236</v>
      </c>
      <c r="K238" s="2" t="s">
        <v>609</v>
      </c>
    </row>
    <row r="239" spans="9:11" x14ac:dyDescent="0.25">
      <c r="I239" s="2" t="s">
        <v>1432</v>
      </c>
      <c r="J239" s="3">
        <v>237</v>
      </c>
      <c r="K239" s="2" t="s">
        <v>610</v>
      </c>
    </row>
    <row r="240" spans="9:11" x14ac:dyDescent="0.25">
      <c r="I240" s="2" t="s">
        <v>1433</v>
      </c>
      <c r="J240" s="3">
        <v>238</v>
      </c>
      <c r="K240" s="2" t="s">
        <v>611</v>
      </c>
    </row>
    <row r="241" spans="9:11" x14ac:dyDescent="0.25">
      <c r="I241" s="2" t="s">
        <v>1434</v>
      </c>
      <c r="J241" s="3">
        <v>239</v>
      </c>
      <c r="K241" s="2" t="s">
        <v>612</v>
      </c>
    </row>
    <row r="242" spans="9:11" x14ac:dyDescent="0.25">
      <c r="I242" s="2" t="s">
        <v>1435</v>
      </c>
      <c r="J242" s="3">
        <v>240</v>
      </c>
      <c r="K242" s="2" t="s">
        <v>613</v>
      </c>
    </row>
    <row r="243" spans="9:11" x14ac:dyDescent="0.25">
      <c r="I243" s="2" t="s">
        <v>1436</v>
      </c>
      <c r="J243" s="3">
        <v>241</v>
      </c>
      <c r="K243" s="2" t="s">
        <v>614</v>
      </c>
    </row>
    <row r="244" spans="9:11" x14ac:dyDescent="0.25">
      <c r="I244" s="2" t="s">
        <v>1437</v>
      </c>
      <c r="J244" s="3">
        <v>242</v>
      </c>
      <c r="K244" s="2" t="s">
        <v>615</v>
      </c>
    </row>
    <row r="245" spans="9:11" x14ac:dyDescent="0.25">
      <c r="I245" s="2" t="s">
        <v>1438</v>
      </c>
      <c r="J245" s="3">
        <v>243</v>
      </c>
      <c r="K245" s="2" t="s">
        <v>616</v>
      </c>
    </row>
    <row r="246" spans="9:11" x14ac:dyDescent="0.25">
      <c r="I246" s="2" t="s">
        <v>1439</v>
      </c>
      <c r="J246" s="3">
        <v>244</v>
      </c>
      <c r="K246" s="2" t="s">
        <v>617</v>
      </c>
    </row>
    <row r="247" spans="9:11" x14ac:dyDescent="0.25">
      <c r="I247" s="2" t="s">
        <v>1440</v>
      </c>
      <c r="J247" s="3">
        <v>245</v>
      </c>
      <c r="K247" s="2" t="s">
        <v>618</v>
      </c>
    </row>
    <row r="248" spans="9:11" x14ac:dyDescent="0.25">
      <c r="I248" s="2" t="s">
        <v>1441</v>
      </c>
      <c r="J248" s="3">
        <v>246</v>
      </c>
      <c r="K248" s="2" t="s">
        <v>619</v>
      </c>
    </row>
    <row r="249" spans="9:11" x14ac:dyDescent="0.25">
      <c r="I249" s="2" t="s">
        <v>1442</v>
      </c>
      <c r="J249" s="3">
        <v>247</v>
      </c>
      <c r="K249" s="2" t="s">
        <v>620</v>
      </c>
    </row>
    <row r="250" spans="9:11" x14ac:dyDescent="0.25">
      <c r="I250" s="2" t="s">
        <v>1443</v>
      </c>
      <c r="J250" s="3">
        <v>248</v>
      </c>
      <c r="K250" s="2" t="s">
        <v>621</v>
      </c>
    </row>
    <row r="251" spans="9:11" x14ac:dyDescent="0.25">
      <c r="I251" s="2" t="s">
        <v>1444</v>
      </c>
      <c r="J251" s="3">
        <v>249</v>
      </c>
      <c r="K251" s="2" t="s">
        <v>622</v>
      </c>
    </row>
    <row r="252" spans="9:11" x14ac:dyDescent="0.25">
      <c r="I252" s="2" t="s">
        <v>1445</v>
      </c>
      <c r="J252" s="3">
        <v>250</v>
      </c>
      <c r="K252" s="2" t="s">
        <v>623</v>
      </c>
    </row>
    <row r="253" spans="9:11" x14ac:dyDescent="0.25">
      <c r="I253" s="2" t="s">
        <v>1446</v>
      </c>
      <c r="J253" s="3">
        <v>251</v>
      </c>
      <c r="K253" s="2" t="s">
        <v>624</v>
      </c>
    </row>
    <row r="254" spans="9:11" x14ac:dyDescent="0.25">
      <c r="I254" s="2" t="s">
        <v>1447</v>
      </c>
      <c r="J254" s="3">
        <v>252</v>
      </c>
      <c r="K254" s="2" t="s">
        <v>625</v>
      </c>
    </row>
    <row r="255" spans="9:11" x14ac:dyDescent="0.25">
      <c r="I255" s="2" t="s">
        <v>1448</v>
      </c>
      <c r="J255" s="3">
        <v>253</v>
      </c>
      <c r="K255" s="2" t="s">
        <v>626</v>
      </c>
    </row>
    <row r="256" spans="9:11" x14ac:dyDescent="0.25">
      <c r="I256" s="2" t="s">
        <v>1449</v>
      </c>
      <c r="J256" s="3">
        <v>254</v>
      </c>
      <c r="K256" s="2" t="s">
        <v>627</v>
      </c>
    </row>
    <row r="257" spans="9:11" x14ac:dyDescent="0.25">
      <c r="I257" s="2" t="s">
        <v>1450</v>
      </c>
      <c r="J257" s="3">
        <v>255</v>
      </c>
      <c r="K257" s="2" t="s">
        <v>628</v>
      </c>
    </row>
    <row r="258" spans="9:11" x14ac:dyDescent="0.25">
      <c r="I258" s="2" t="s">
        <v>1451</v>
      </c>
      <c r="J258" s="3">
        <v>256</v>
      </c>
      <c r="K258" s="2" t="s">
        <v>629</v>
      </c>
    </row>
    <row r="259" spans="9:11" x14ac:dyDescent="0.25">
      <c r="I259" s="2" t="s">
        <v>1452</v>
      </c>
      <c r="J259" s="3">
        <v>257</v>
      </c>
      <c r="K259" s="2" t="s">
        <v>630</v>
      </c>
    </row>
    <row r="260" spans="9:11" x14ac:dyDescent="0.25">
      <c r="I260" s="2" t="s">
        <v>1453</v>
      </c>
      <c r="J260" s="3">
        <v>258</v>
      </c>
      <c r="K260" s="2" t="s">
        <v>631</v>
      </c>
    </row>
    <row r="261" spans="9:11" x14ac:dyDescent="0.25">
      <c r="I261" s="2" t="s">
        <v>1454</v>
      </c>
      <c r="J261" s="3">
        <v>259</v>
      </c>
      <c r="K261" s="2" t="s">
        <v>632</v>
      </c>
    </row>
    <row r="262" spans="9:11" x14ac:dyDescent="0.25">
      <c r="I262" s="2" t="s">
        <v>1455</v>
      </c>
      <c r="J262" s="3">
        <v>260</v>
      </c>
      <c r="K262" s="2" t="s">
        <v>633</v>
      </c>
    </row>
    <row r="263" spans="9:11" x14ac:dyDescent="0.25">
      <c r="I263" s="2" t="s">
        <v>1456</v>
      </c>
      <c r="J263" s="3">
        <v>261</v>
      </c>
      <c r="K263" s="2" t="s">
        <v>634</v>
      </c>
    </row>
    <row r="264" spans="9:11" x14ac:dyDescent="0.25">
      <c r="I264" s="2" t="s">
        <v>1457</v>
      </c>
      <c r="J264" s="3">
        <v>262</v>
      </c>
      <c r="K264" s="2" t="s">
        <v>635</v>
      </c>
    </row>
    <row r="265" spans="9:11" x14ac:dyDescent="0.25">
      <c r="I265" s="2" t="s">
        <v>1458</v>
      </c>
      <c r="J265" s="3">
        <v>263</v>
      </c>
      <c r="K265" s="2" t="s">
        <v>636</v>
      </c>
    </row>
    <row r="266" spans="9:11" x14ac:dyDescent="0.25">
      <c r="I266" s="2" t="s">
        <v>1459</v>
      </c>
      <c r="J266" s="3">
        <v>264</v>
      </c>
      <c r="K266" s="2" t="s">
        <v>637</v>
      </c>
    </row>
    <row r="267" spans="9:11" x14ac:dyDescent="0.25">
      <c r="I267" s="2" t="s">
        <v>1460</v>
      </c>
      <c r="J267" s="3">
        <v>265</v>
      </c>
      <c r="K267" s="2" t="s">
        <v>638</v>
      </c>
    </row>
    <row r="268" spans="9:11" x14ac:dyDescent="0.25">
      <c r="I268" s="2" t="s">
        <v>1461</v>
      </c>
      <c r="J268" s="3">
        <v>266</v>
      </c>
      <c r="K268" s="2" t="s">
        <v>639</v>
      </c>
    </row>
    <row r="269" spans="9:11" x14ac:dyDescent="0.25">
      <c r="I269" s="2" t="s">
        <v>1462</v>
      </c>
      <c r="J269" s="3">
        <v>267</v>
      </c>
      <c r="K269" s="2" t="s">
        <v>640</v>
      </c>
    </row>
    <row r="270" spans="9:11" x14ac:dyDescent="0.25">
      <c r="I270" s="2" t="s">
        <v>1463</v>
      </c>
      <c r="J270" s="3">
        <v>268</v>
      </c>
      <c r="K270" s="2" t="s">
        <v>641</v>
      </c>
    </row>
    <row r="271" spans="9:11" x14ac:dyDescent="0.25">
      <c r="I271" s="2" t="s">
        <v>1464</v>
      </c>
      <c r="J271" s="3">
        <v>269</v>
      </c>
      <c r="K271" s="2" t="s">
        <v>642</v>
      </c>
    </row>
    <row r="272" spans="9:11" x14ac:dyDescent="0.25">
      <c r="I272" s="2" t="s">
        <v>1465</v>
      </c>
      <c r="J272" s="3">
        <v>270</v>
      </c>
      <c r="K272" s="2" t="s">
        <v>643</v>
      </c>
    </row>
    <row r="273" spans="9:11" x14ac:dyDescent="0.25">
      <c r="I273" s="2" t="s">
        <v>1466</v>
      </c>
      <c r="J273" s="3">
        <v>271</v>
      </c>
      <c r="K273" s="2" t="s">
        <v>644</v>
      </c>
    </row>
    <row r="274" spans="9:11" x14ac:dyDescent="0.25">
      <c r="I274" s="2" t="s">
        <v>1467</v>
      </c>
      <c r="J274" s="3">
        <v>272</v>
      </c>
      <c r="K274" s="2" t="s">
        <v>645</v>
      </c>
    </row>
    <row r="275" spans="9:11" x14ac:dyDescent="0.25">
      <c r="I275" s="2" t="s">
        <v>1468</v>
      </c>
      <c r="J275" s="3">
        <v>273</v>
      </c>
      <c r="K275" s="2" t="s">
        <v>646</v>
      </c>
    </row>
    <row r="276" spans="9:11" x14ac:dyDescent="0.25">
      <c r="I276" s="2" t="s">
        <v>1469</v>
      </c>
      <c r="J276" s="3">
        <v>274</v>
      </c>
      <c r="K276" s="2" t="s">
        <v>647</v>
      </c>
    </row>
    <row r="277" spans="9:11" x14ac:dyDescent="0.25">
      <c r="I277" s="2" t="s">
        <v>1470</v>
      </c>
      <c r="J277" s="3">
        <v>275</v>
      </c>
      <c r="K277" s="2" t="s">
        <v>648</v>
      </c>
    </row>
    <row r="278" spans="9:11" x14ac:dyDescent="0.25">
      <c r="I278" s="2" t="s">
        <v>1471</v>
      </c>
      <c r="J278" s="3">
        <v>276</v>
      </c>
      <c r="K278" s="2" t="s">
        <v>649</v>
      </c>
    </row>
    <row r="279" spans="9:11" x14ac:dyDescent="0.25">
      <c r="I279" s="2" t="s">
        <v>1472</v>
      </c>
      <c r="J279" s="3">
        <v>277</v>
      </c>
      <c r="K279" s="2" t="s">
        <v>650</v>
      </c>
    </row>
    <row r="280" spans="9:11" x14ac:dyDescent="0.25">
      <c r="I280" s="2" t="s">
        <v>1473</v>
      </c>
      <c r="J280" s="3">
        <v>278</v>
      </c>
      <c r="K280" s="2" t="s">
        <v>651</v>
      </c>
    </row>
    <row r="281" spans="9:11" x14ac:dyDescent="0.25">
      <c r="I281" s="2" t="s">
        <v>1474</v>
      </c>
      <c r="J281" s="3">
        <v>279</v>
      </c>
      <c r="K281" s="2" t="s">
        <v>652</v>
      </c>
    </row>
    <row r="282" spans="9:11" x14ac:dyDescent="0.25">
      <c r="I282" s="2" t="s">
        <v>1475</v>
      </c>
      <c r="J282" s="3">
        <v>280</v>
      </c>
      <c r="K282" s="2" t="s">
        <v>653</v>
      </c>
    </row>
    <row r="283" spans="9:11" x14ac:dyDescent="0.25">
      <c r="I283" s="2" t="s">
        <v>1476</v>
      </c>
      <c r="J283" s="3">
        <v>281</v>
      </c>
      <c r="K283" s="2" t="s">
        <v>654</v>
      </c>
    </row>
    <row r="284" spans="9:11" x14ac:dyDescent="0.25">
      <c r="I284" s="2" t="s">
        <v>1477</v>
      </c>
      <c r="J284" s="3">
        <v>282</v>
      </c>
      <c r="K284" s="2" t="s">
        <v>655</v>
      </c>
    </row>
    <row r="285" spans="9:11" x14ac:dyDescent="0.25">
      <c r="I285" s="2" t="s">
        <v>1478</v>
      </c>
      <c r="J285" s="3">
        <v>283</v>
      </c>
      <c r="K285" s="2" t="s">
        <v>656</v>
      </c>
    </row>
    <row r="286" spans="9:11" x14ac:dyDescent="0.25">
      <c r="I286" s="2" t="s">
        <v>1479</v>
      </c>
      <c r="J286" s="3">
        <v>284</v>
      </c>
      <c r="K286" s="2" t="s">
        <v>657</v>
      </c>
    </row>
    <row r="287" spans="9:11" x14ac:dyDescent="0.25">
      <c r="I287" s="2" t="s">
        <v>1480</v>
      </c>
      <c r="J287" s="3">
        <v>285</v>
      </c>
      <c r="K287" s="2" t="s">
        <v>658</v>
      </c>
    </row>
    <row r="288" spans="9:11" x14ac:dyDescent="0.25">
      <c r="I288" s="2" t="s">
        <v>1481</v>
      </c>
      <c r="J288" s="3">
        <v>286</v>
      </c>
      <c r="K288" s="2" t="s">
        <v>659</v>
      </c>
    </row>
    <row r="289" spans="9:11" x14ac:dyDescent="0.25">
      <c r="I289" s="2" t="s">
        <v>1482</v>
      </c>
      <c r="J289" s="3">
        <v>287</v>
      </c>
      <c r="K289" s="2" t="s">
        <v>660</v>
      </c>
    </row>
    <row r="290" spans="9:11" x14ac:dyDescent="0.25">
      <c r="I290" s="2" t="s">
        <v>1483</v>
      </c>
      <c r="J290" s="3">
        <v>288</v>
      </c>
      <c r="K290" s="2" t="s">
        <v>661</v>
      </c>
    </row>
    <row r="291" spans="9:11" x14ac:dyDescent="0.25">
      <c r="I291" s="2" t="s">
        <v>1484</v>
      </c>
      <c r="J291" s="3">
        <v>289</v>
      </c>
      <c r="K291" s="2" t="s">
        <v>662</v>
      </c>
    </row>
    <row r="292" spans="9:11" x14ac:dyDescent="0.25">
      <c r="I292" s="2" t="s">
        <v>1485</v>
      </c>
      <c r="J292" s="3">
        <v>290</v>
      </c>
      <c r="K292" s="2" t="s">
        <v>663</v>
      </c>
    </row>
    <row r="293" spans="9:11" x14ac:dyDescent="0.25">
      <c r="I293" s="2" t="s">
        <v>1486</v>
      </c>
      <c r="J293" s="3">
        <v>291</v>
      </c>
      <c r="K293" s="2" t="s">
        <v>664</v>
      </c>
    </row>
    <row r="294" spans="9:11" x14ac:dyDescent="0.25">
      <c r="I294" s="2" t="s">
        <v>1487</v>
      </c>
      <c r="J294" s="3">
        <v>292</v>
      </c>
      <c r="K294" s="2" t="s">
        <v>665</v>
      </c>
    </row>
    <row r="295" spans="9:11" x14ac:dyDescent="0.25">
      <c r="I295" s="2" t="s">
        <v>1488</v>
      </c>
      <c r="J295" s="3">
        <v>293</v>
      </c>
      <c r="K295" s="2" t="s">
        <v>666</v>
      </c>
    </row>
    <row r="296" spans="9:11" x14ac:dyDescent="0.25">
      <c r="I296" s="2" t="s">
        <v>1489</v>
      </c>
      <c r="J296" s="3">
        <v>294</v>
      </c>
      <c r="K296" s="2" t="s">
        <v>667</v>
      </c>
    </row>
    <row r="297" spans="9:11" x14ac:dyDescent="0.25">
      <c r="I297" s="2" t="s">
        <v>1490</v>
      </c>
      <c r="J297" s="3">
        <v>295</v>
      </c>
      <c r="K297" s="2" t="s">
        <v>668</v>
      </c>
    </row>
    <row r="298" spans="9:11" x14ac:dyDescent="0.25">
      <c r="I298" s="2" t="s">
        <v>1491</v>
      </c>
      <c r="J298" s="3">
        <v>296</v>
      </c>
      <c r="K298" s="2" t="s">
        <v>669</v>
      </c>
    </row>
    <row r="299" spans="9:11" x14ac:dyDescent="0.25">
      <c r="I299" s="2" t="s">
        <v>1492</v>
      </c>
      <c r="J299" s="3">
        <v>297</v>
      </c>
      <c r="K299" s="2" t="s">
        <v>670</v>
      </c>
    </row>
    <row r="300" spans="9:11" x14ac:dyDescent="0.25">
      <c r="I300" s="2" t="s">
        <v>1493</v>
      </c>
      <c r="J300" s="3">
        <v>298</v>
      </c>
      <c r="K300" s="2" t="s">
        <v>671</v>
      </c>
    </row>
    <row r="301" spans="9:11" x14ac:dyDescent="0.25">
      <c r="I301" s="2" t="s">
        <v>1494</v>
      </c>
      <c r="J301" s="3">
        <v>299</v>
      </c>
      <c r="K301" s="2" t="s">
        <v>672</v>
      </c>
    </row>
    <row r="302" spans="9:11" x14ac:dyDescent="0.25">
      <c r="I302" s="2" t="s">
        <v>1495</v>
      </c>
      <c r="J302" s="3">
        <v>300</v>
      </c>
      <c r="K302" s="2" t="s">
        <v>673</v>
      </c>
    </row>
    <row r="303" spans="9:11" x14ac:dyDescent="0.25">
      <c r="I303" s="2" t="s">
        <v>1496</v>
      </c>
      <c r="J303" s="3">
        <v>301</v>
      </c>
      <c r="K303" s="2" t="s">
        <v>674</v>
      </c>
    </row>
    <row r="304" spans="9:11" x14ac:dyDescent="0.25">
      <c r="I304" s="2" t="s">
        <v>1497</v>
      </c>
      <c r="J304" s="3">
        <v>302</v>
      </c>
      <c r="K304" s="2" t="s">
        <v>675</v>
      </c>
    </row>
    <row r="305" spans="9:11" x14ac:dyDescent="0.25">
      <c r="I305" s="2" t="s">
        <v>1498</v>
      </c>
      <c r="J305" s="3">
        <v>303</v>
      </c>
      <c r="K305" s="2" t="s">
        <v>676</v>
      </c>
    </row>
    <row r="306" spans="9:11" x14ac:dyDescent="0.25">
      <c r="I306" s="2" t="s">
        <v>1499</v>
      </c>
      <c r="J306" s="3">
        <v>304</v>
      </c>
      <c r="K306" s="2" t="s">
        <v>677</v>
      </c>
    </row>
    <row r="307" spans="9:11" x14ac:dyDescent="0.25">
      <c r="I307" s="2" t="s">
        <v>1500</v>
      </c>
      <c r="J307" s="3">
        <v>305</v>
      </c>
      <c r="K307" s="2" t="s">
        <v>678</v>
      </c>
    </row>
    <row r="308" spans="9:11" x14ac:dyDescent="0.25">
      <c r="I308" s="2" t="s">
        <v>1501</v>
      </c>
      <c r="J308" s="3">
        <v>306</v>
      </c>
      <c r="K308" s="2" t="s">
        <v>679</v>
      </c>
    </row>
    <row r="309" spans="9:11" x14ac:dyDescent="0.25">
      <c r="I309" s="2" t="s">
        <v>1502</v>
      </c>
      <c r="J309" s="3">
        <v>307</v>
      </c>
      <c r="K309" s="2" t="s">
        <v>680</v>
      </c>
    </row>
    <row r="310" spans="9:11" x14ac:dyDescent="0.25">
      <c r="I310" s="2" t="s">
        <v>1503</v>
      </c>
      <c r="J310" s="3">
        <v>308</v>
      </c>
      <c r="K310" s="2" t="s">
        <v>681</v>
      </c>
    </row>
    <row r="311" spans="9:11" x14ac:dyDescent="0.25">
      <c r="I311" s="2" t="s">
        <v>1504</v>
      </c>
      <c r="J311" s="3">
        <v>309</v>
      </c>
      <c r="K311" s="2" t="s">
        <v>682</v>
      </c>
    </row>
    <row r="312" spans="9:11" x14ac:dyDescent="0.25">
      <c r="I312" s="2" t="s">
        <v>1505</v>
      </c>
      <c r="J312" s="3">
        <v>310</v>
      </c>
      <c r="K312" s="2" t="s">
        <v>683</v>
      </c>
    </row>
    <row r="313" spans="9:11" x14ac:dyDescent="0.25">
      <c r="I313" s="2" t="s">
        <v>1506</v>
      </c>
      <c r="J313" s="3">
        <v>311</v>
      </c>
      <c r="K313" s="2" t="s">
        <v>684</v>
      </c>
    </row>
    <row r="314" spans="9:11" x14ac:dyDescent="0.25">
      <c r="I314" s="2" t="s">
        <v>1507</v>
      </c>
      <c r="J314" s="3">
        <v>312</v>
      </c>
      <c r="K314" s="2" t="s">
        <v>685</v>
      </c>
    </row>
    <row r="315" spans="9:11" x14ac:dyDescent="0.25">
      <c r="I315" s="2" t="s">
        <v>1508</v>
      </c>
      <c r="J315" s="3">
        <v>313</v>
      </c>
      <c r="K315" s="2" t="s">
        <v>686</v>
      </c>
    </row>
    <row r="316" spans="9:11" x14ac:dyDescent="0.25">
      <c r="I316" s="2" t="s">
        <v>1509</v>
      </c>
      <c r="J316" s="3">
        <v>314</v>
      </c>
      <c r="K316" s="2" t="s">
        <v>687</v>
      </c>
    </row>
    <row r="317" spans="9:11" x14ac:dyDescent="0.25">
      <c r="I317" s="2" t="s">
        <v>1510</v>
      </c>
      <c r="J317" s="3">
        <v>315</v>
      </c>
      <c r="K317" s="2" t="s">
        <v>688</v>
      </c>
    </row>
    <row r="318" spans="9:11" x14ac:dyDescent="0.25">
      <c r="I318" s="2" t="s">
        <v>1511</v>
      </c>
      <c r="J318" s="3">
        <v>316</v>
      </c>
      <c r="K318" s="2" t="s">
        <v>689</v>
      </c>
    </row>
    <row r="319" spans="9:11" x14ac:dyDescent="0.25">
      <c r="I319" s="2" t="s">
        <v>1512</v>
      </c>
      <c r="J319" s="3">
        <v>317</v>
      </c>
      <c r="K319" s="2" t="s">
        <v>690</v>
      </c>
    </row>
    <row r="320" spans="9:11" x14ac:dyDescent="0.25">
      <c r="I320" s="2" t="s">
        <v>1513</v>
      </c>
      <c r="J320" s="3">
        <v>318</v>
      </c>
      <c r="K320" s="2" t="s">
        <v>691</v>
      </c>
    </row>
    <row r="321" spans="9:11" x14ac:dyDescent="0.25">
      <c r="I321" s="2" t="s">
        <v>1514</v>
      </c>
      <c r="J321" s="3">
        <v>319</v>
      </c>
      <c r="K321" s="2" t="s">
        <v>692</v>
      </c>
    </row>
    <row r="322" spans="9:11" x14ac:dyDescent="0.25">
      <c r="I322" s="2" t="s">
        <v>1515</v>
      </c>
      <c r="J322" s="3">
        <v>320</v>
      </c>
      <c r="K322" s="2" t="s">
        <v>693</v>
      </c>
    </row>
    <row r="323" spans="9:11" x14ac:dyDescent="0.25">
      <c r="I323" s="2" t="s">
        <v>1516</v>
      </c>
      <c r="J323" s="3">
        <v>321</v>
      </c>
      <c r="K323" s="2" t="s">
        <v>694</v>
      </c>
    </row>
    <row r="324" spans="9:11" x14ac:dyDescent="0.25">
      <c r="I324" s="2" t="s">
        <v>1517</v>
      </c>
      <c r="J324" s="3">
        <v>322</v>
      </c>
      <c r="K324" s="2" t="s">
        <v>695</v>
      </c>
    </row>
    <row r="325" spans="9:11" x14ac:dyDescent="0.25">
      <c r="I325" s="2" t="s">
        <v>1518</v>
      </c>
      <c r="J325" s="3">
        <v>323</v>
      </c>
      <c r="K325" s="2" t="s">
        <v>696</v>
      </c>
    </row>
    <row r="326" spans="9:11" x14ac:dyDescent="0.25">
      <c r="I326" s="2" t="s">
        <v>1519</v>
      </c>
      <c r="J326" s="3">
        <v>324</v>
      </c>
      <c r="K326" s="2" t="s">
        <v>697</v>
      </c>
    </row>
    <row r="327" spans="9:11" x14ac:dyDescent="0.25">
      <c r="I327" s="2" t="s">
        <v>1520</v>
      </c>
      <c r="J327" s="3">
        <v>325</v>
      </c>
      <c r="K327" s="2" t="s">
        <v>698</v>
      </c>
    </row>
    <row r="328" spans="9:11" x14ac:dyDescent="0.25">
      <c r="I328" s="2" t="s">
        <v>1521</v>
      </c>
      <c r="J328" s="3">
        <v>326</v>
      </c>
      <c r="K328" s="2" t="s">
        <v>699</v>
      </c>
    </row>
    <row r="329" spans="9:11" x14ac:dyDescent="0.25">
      <c r="I329" s="2" t="s">
        <v>1522</v>
      </c>
      <c r="J329" s="3">
        <v>327</v>
      </c>
      <c r="K329" s="2" t="s">
        <v>700</v>
      </c>
    </row>
    <row r="330" spans="9:11" x14ac:dyDescent="0.25">
      <c r="I330" s="2" t="s">
        <v>1523</v>
      </c>
      <c r="J330" s="3">
        <v>328</v>
      </c>
      <c r="K330" s="2" t="s">
        <v>701</v>
      </c>
    </row>
    <row r="331" spans="9:11" x14ac:dyDescent="0.25">
      <c r="I331" s="2" t="s">
        <v>1524</v>
      </c>
      <c r="J331" s="3">
        <v>329</v>
      </c>
      <c r="K331" s="2" t="s">
        <v>702</v>
      </c>
    </row>
    <row r="332" spans="9:11" x14ac:dyDescent="0.25">
      <c r="I332" s="2" t="s">
        <v>1525</v>
      </c>
      <c r="J332" s="3">
        <v>330</v>
      </c>
      <c r="K332" s="2" t="s">
        <v>703</v>
      </c>
    </row>
    <row r="333" spans="9:11" x14ac:dyDescent="0.25">
      <c r="I333" s="2" t="s">
        <v>1526</v>
      </c>
      <c r="J333" s="3">
        <v>331</v>
      </c>
      <c r="K333" s="2" t="s">
        <v>704</v>
      </c>
    </row>
    <row r="334" spans="9:11" x14ac:dyDescent="0.25">
      <c r="I334" s="2" t="s">
        <v>1527</v>
      </c>
      <c r="J334" s="3">
        <v>332</v>
      </c>
      <c r="K334" s="2" t="s">
        <v>705</v>
      </c>
    </row>
    <row r="335" spans="9:11" x14ac:dyDescent="0.25">
      <c r="I335" s="2" t="s">
        <v>1528</v>
      </c>
      <c r="J335" s="3">
        <v>333</v>
      </c>
      <c r="K335" s="2" t="s">
        <v>706</v>
      </c>
    </row>
    <row r="336" spans="9:11" x14ac:dyDescent="0.25">
      <c r="I336" s="2" t="s">
        <v>1529</v>
      </c>
      <c r="J336" s="3">
        <v>334</v>
      </c>
      <c r="K336" s="2" t="s">
        <v>707</v>
      </c>
    </row>
    <row r="337" spans="9:11" x14ac:dyDescent="0.25">
      <c r="I337" s="2" t="s">
        <v>1530</v>
      </c>
      <c r="J337" s="3">
        <v>335</v>
      </c>
      <c r="K337" s="2" t="s">
        <v>708</v>
      </c>
    </row>
    <row r="338" spans="9:11" x14ac:dyDescent="0.25">
      <c r="I338" s="2" t="s">
        <v>1531</v>
      </c>
      <c r="J338" s="3">
        <v>336</v>
      </c>
      <c r="K338" s="2" t="s">
        <v>709</v>
      </c>
    </row>
    <row r="339" spans="9:11" x14ac:dyDescent="0.25">
      <c r="I339" s="2" t="s">
        <v>1532</v>
      </c>
      <c r="J339" s="3">
        <v>337</v>
      </c>
      <c r="K339" s="2" t="s">
        <v>710</v>
      </c>
    </row>
    <row r="340" spans="9:11" x14ac:dyDescent="0.25">
      <c r="I340" s="2" t="s">
        <v>1533</v>
      </c>
      <c r="J340" s="3">
        <v>338</v>
      </c>
      <c r="K340" s="2" t="s">
        <v>711</v>
      </c>
    </row>
    <row r="341" spans="9:11" x14ac:dyDescent="0.25">
      <c r="I341" s="2" t="s">
        <v>1534</v>
      </c>
      <c r="J341" s="3">
        <v>339</v>
      </c>
      <c r="K341" s="2" t="s">
        <v>712</v>
      </c>
    </row>
    <row r="342" spans="9:11" x14ac:dyDescent="0.25">
      <c r="I342" s="2" t="s">
        <v>1535</v>
      </c>
      <c r="J342" s="3">
        <v>340</v>
      </c>
      <c r="K342" s="2" t="s">
        <v>713</v>
      </c>
    </row>
    <row r="343" spans="9:11" x14ac:dyDescent="0.25">
      <c r="I343" s="2" t="s">
        <v>1536</v>
      </c>
      <c r="J343" s="3">
        <v>341</v>
      </c>
      <c r="K343" s="2" t="s">
        <v>714</v>
      </c>
    </row>
    <row r="344" spans="9:11" x14ac:dyDescent="0.25">
      <c r="I344" s="2" t="s">
        <v>1537</v>
      </c>
      <c r="J344" s="3">
        <v>342</v>
      </c>
      <c r="K344" s="2" t="s">
        <v>715</v>
      </c>
    </row>
    <row r="345" spans="9:11" x14ac:dyDescent="0.25">
      <c r="I345" s="2" t="s">
        <v>1538</v>
      </c>
      <c r="J345" s="3">
        <v>343</v>
      </c>
      <c r="K345" s="2" t="s">
        <v>716</v>
      </c>
    </row>
    <row r="346" spans="9:11" x14ac:dyDescent="0.25">
      <c r="I346" s="2" t="s">
        <v>1539</v>
      </c>
      <c r="J346" s="3">
        <v>344</v>
      </c>
      <c r="K346" s="2" t="s">
        <v>717</v>
      </c>
    </row>
    <row r="347" spans="9:11" x14ac:dyDescent="0.25">
      <c r="I347" s="2" t="s">
        <v>1540</v>
      </c>
      <c r="J347" s="3">
        <v>345</v>
      </c>
      <c r="K347" s="2" t="s">
        <v>718</v>
      </c>
    </row>
    <row r="348" spans="9:11" x14ac:dyDescent="0.25">
      <c r="I348" s="2" t="s">
        <v>1541</v>
      </c>
      <c r="J348" s="3">
        <v>346</v>
      </c>
      <c r="K348" s="2" t="s">
        <v>719</v>
      </c>
    </row>
    <row r="349" spans="9:11" x14ac:dyDescent="0.25">
      <c r="I349" s="2" t="s">
        <v>1542</v>
      </c>
      <c r="J349" s="3">
        <v>347</v>
      </c>
      <c r="K349" s="2" t="s">
        <v>720</v>
      </c>
    </row>
    <row r="350" spans="9:11" x14ac:dyDescent="0.25">
      <c r="I350" s="2" t="s">
        <v>1543</v>
      </c>
      <c r="J350" s="3">
        <v>348</v>
      </c>
      <c r="K350" s="2" t="s">
        <v>721</v>
      </c>
    </row>
    <row r="351" spans="9:11" x14ac:dyDescent="0.25">
      <c r="I351" s="2" t="s">
        <v>1544</v>
      </c>
      <c r="J351" s="3">
        <v>349</v>
      </c>
      <c r="K351" s="2" t="s">
        <v>722</v>
      </c>
    </row>
    <row r="352" spans="9:11" x14ac:dyDescent="0.25">
      <c r="I352" s="2" t="s">
        <v>1545</v>
      </c>
      <c r="J352" s="3">
        <v>350</v>
      </c>
      <c r="K352" s="2" t="s">
        <v>723</v>
      </c>
    </row>
    <row r="353" spans="9:11" x14ac:dyDescent="0.25">
      <c r="I353" s="2" t="s">
        <v>1546</v>
      </c>
      <c r="J353" s="3">
        <v>351</v>
      </c>
      <c r="K353" s="2" t="s">
        <v>724</v>
      </c>
    </row>
    <row r="354" spans="9:11" x14ac:dyDescent="0.25">
      <c r="I354" s="2" t="s">
        <v>1547</v>
      </c>
      <c r="J354" s="3">
        <v>352</v>
      </c>
      <c r="K354" s="2" t="s">
        <v>725</v>
      </c>
    </row>
    <row r="355" spans="9:11" x14ac:dyDescent="0.25">
      <c r="I355" s="2" t="s">
        <v>1548</v>
      </c>
      <c r="J355" s="3">
        <v>353</v>
      </c>
      <c r="K355" s="2" t="s">
        <v>726</v>
      </c>
    </row>
    <row r="356" spans="9:11" x14ac:dyDescent="0.25">
      <c r="I356" s="2" t="s">
        <v>1549</v>
      </c>
      <c r="J356" s="3">
        <v>354</v>
      </c>
      <c r="K356" s="2" t="s">
        <v>727</v>
      </c>
    </row>
    <row r="357" spans="9:11" x14ac:dyDescent="0.25">
      <c r="I357" s="2" t="s">
        <v>1550</v>
      </c>
      <c r="J357" s="3">
        <v>355</v>
      </c>
      <c r="K357" s="2" t="s">
        <v>728</v>
      </c>
    </row>
    <row r="358" spans="9:11" x14ac:dyDescent="0.25">
      <c r="I358" s="2" t="s">
        <v>1551</v>
      </c>
      <c r="J358" s="3">
        <v>356</v>
      </c>
      <c r="K358" s="2" t="s">
        <v>729</v>
      </c>
    </row>
    <row r="359" spans="9:11" x14ac:dyDescent="0.25">
      <c r="I359" s="2" t="s">
        <v>1552</v>
      </c>
      <c r="J359" s="3">
        <v>357</v>
      </c>
      <c r="K359" s="2" t="s">
        <v>730</v>
      </c>
    </row>
    <row r="360" spans="9:11" x14ac:dyDescent="0.25">
      <c r="I360" s="2" t="s">
        <v>1553</v>
      </c>
      <c r="J360" s="3">
        <v>358</v>
      </c>
      <c r="K360" s="2" t="s">
        <v>731</v>
      </c>
    </row>
    <row r="361" spans="9:11" x14ac:dyDescent="0.25">
      <c r="I361" s="2" t="s">
        <v>1554</v>
      </c>
      <c r="J361" s="3">
        <v>359</v>
      </c>
      <c r="K361" s="2" t="s">
        <v>732</v>
      </c>
    </row>
    <row r="362" spans="9:11" x14ac:dyDescent="0.25">
      <c r="I362" s="2" t="s">
        <v>1555</v>
      </c>
      <c r="J362" s="3">
        <v>360</v>
      </c>
      <c r="K362" s="2" t="s">
        <v>733</v>
      </c>
    </row>
    <row r="363" spans="9:11" x14ac:dyDescent="0.25">
      <c r="I363" s="2" t="s">
        <v>1556</v>
      </c>
      <c r="J363" s="3">
        <v>361</v>
      </c>
      <c r="K363" s="2" t="s">
        <v>734</v>
      </c>
    </row>
    <row r="364" spans="9:11" x14ac:dyDescent="0.25">
      <c r="I364" s="2" t="s">
        <v>1557</v>
      </c>
      <c r="J364" s="3">
        <v>362</v>
      </c>
      <c r="K364" s="2" t="s">
        <v>735</v>
      </c>
    </row>
    <row r="365" spans="9:11" x14ac:dyDescent="0.25">
      <c r="I365" s="2" t="s">
        <v>1558</v>
      </c>
      <c r="J365" s="3">
        <v>363</v>
      </c>
      <c r="K365" s="2" t="s">
        <v>736</v>
      </c>
    </row>
    <row r="366" spans="9:11" x14ac:dyDescent="0.25">
      <c r="I366" s="2" t="s">
        <v>1559</v>
      </c>
      <c r="J366" s="3">
        <v>364</v>
      </c>
      <c r="K366" s="2" t="s">
        <v>737</v>
      </c>
    </row>
    <row r="367" spans="9:11" x14ac:dyDescent="0.25">
      <c r="I367" s="2" t="s">
        <v>1560</v>
      </c>
      <c r="J367" s="3">
        <v>365</v>
      </c>
      <c r="K367" s="2" t="s">
        <v>738</v>
      </c>
    </row>
    <row r="368" spans="9:11" x14ac:dyDescent="0.25">
      <c r="I368" s="2" t="s">
        <v>1561</v>
      </c>
      <c r="J368" s="3">
        <v>366</v>
      </c>
      <c r="K368" s="2" t="s">
        <v>739</v>
      </c>
    </row>
    <row r="369" spans="9:11" x14ac:dyDescent="0.25">
      <c r="I369" s="2" t="s">
        <v>1562</v>
      </c>
      <c r="J369" s="3">
        <v>367</v>
      </c>
      <c r="K369" s="2" t="s">
        <v>740</v>
      </c>
    </row>
    <row r="370" spans="9:11" x14ac:dyDescent="0.25">
      <c r="I370" s="2" t="s">
        <v>1563</v>
      </c>
      <c r="J370" s="3">
        <v>368</v>
      </c>
      <c r="K370" s="2" t="s">
        <v>741</v>
      </c>
    </row>
    <row r="371" spans="9:11" x14ac:dyDescent="0.25">
      <c r="I371" s="2" t="s">
        <v>1564</v>
      </c>
      <c r="J371" s="3">
        <v>369</v>
      </c>
      <c r="K371" s="2" t="s">
        <v>742</v>
      </c>
    </row>
    <row r="372" spans="9:11" x14ac:dyDescent="0.25">
      <c r="I372" s="2" t="s">
        <v>1565</v>
      </c>
      <c r="J372" s="3">
        <v>370</v>
      </c>
      <c r="K372" s="2" t="s">
        <v>743</v>
      </c>
    </row>
    <row r="373" spans="9:11" x14ac:dyDescent="0.25">
      <c r="I373" s="2" t="s">
        <v>1566</v>
      </c>
      <c r="J373" s="3">
        <v>371</v>
      </c>
      <c r="K373" s="2" t="s">
        <v>744</v>
      </c>
    </row>
    <row r="374" spans="9:11" x14ac:dyDescent="0.25">
      <c r="I374" s="2" t="s">
        <v>1567</v>
      </c>
      <c r="J374" s="3">
        <v>372</v>
      </c>
      <c r="K374" s="2" t="s">
        <v>745</v>
      </c>
    </row>
    <row r="375" spans="9:11" x14ac:dyDescent="0.25">
      <c r="I375" s="2" t="s">
        <v>1568</v>
      </c>
      <c r="J375" s="3">
        <v>373</v>
      </c>
      <c r="K375" s="2" t="s">
        <v>746</v>
      </c>
    </row>
    <row r="376" spans="9:11" x14ac:dyDescent="0.25">
      <c r="I376" s="2" t="s">
        <v>1569</v>
      </c>
      <c r="J376" s="3">
        <v>374</v>
      </c>
      <c r="K376" s="2" t="s">
        <v>747</v>
      </c>
    </row>
    <row r="377" spans="9:11" x14ac:dyDescent="0.25">
      <c r="I377" s="2" t="s">
        <v>1570</v>
      </c>
      <c r="J377" s="3">
        <v>375</v>
      </c>
      <c r="K377" s="2" t="s">
        <v>748</v>
      </c>
    </row>
    <row r="378" spans="9:11" x14ac:dyDescent="0.25">
      <c r="I378" s="2" t="s">
        <v>1571</v>
      </c>
      <c r="J378" s="3">
        <v>376</v>
      </c>
      <c r="K378" s="2" t="s">
        <v>749</v>
      </c>
    </row>
    <row r="379" spans="9:11" x14ac:dyDescent="0.25">
      <c r="I379" s="2" t="s">
        <v>1572</v>
      </c>
      <c r="J379" s="3">
        <v>377</v>
      </c>
      <c r="K379" s="2" t="s">
        <v>750</v>
      </c>
    </row>
    <row r="380" spans="9:11" x14ac:dyDescent="0.25">
      <c r="I380" s="2" t="s">
        <v>1573</v>
      </c>
      <c r="J380" s="3">
        <v>378</v>
      </c>
      <c r="K380" s="2" t="s">
        <v>751</v>
      </c>
    </row>
    <row r="381" spans="9:11" x14ac:dyDescent="0.25">
      <c r="I381" s="2" t="s">
        <v>1574</v>
      </c>
      <c r="J381" s="3">
        <v>379</v>
      </c>
      <c r="K381" s="2" t="s">
        <v>752</v>
      </c>
    </row>
    <row r="382" spans="9:11" x14ac:dyDescent="0.25">
      <c r="I382" s="2" t="s">
        <v>1575</v>
      </c>
      <c r="J382" s="3">
        <v>380</v>
      </c>
      <c r="K382" s="2" t="s">
        <v>753</v>
      </c>
    </row>
    <row r="383" spans="9:11" x14ac:dyDescent="0.25">
      <c r="I383" s="2" t="s">
        <v>1576</v>
      </c>
      <c r="J383" s="3">
        <v>381</v>
      </c>
      <c r="K383" s="2" t="s">
        <v>754</v>
      </c>
    </row>
    <row r="384" spans="9:11" x14ac:dyDescent="0.25">
      <c r="I384" s="2" t="s">
        <v>1577</v>
      </c>
      <c r="J384" s="3">
        <v>382</v>
      </c>
      <c r="K384" s="2" t="s">
        <v>755</v>
      </c>
    </row>
    <row r="385" spans="9:11" x14ac:dyDescent="0.25">
      <c r="I385" s="2" t="s">
        <v>1578</v>
      </c>
      <c r="J385" s="3">
        <v>383</v>
      </c>
      <c r="K385" s="2" t="s">
        <v>756</v>
      </c>
    </row>
    <row r="386" spans="9:11" x14ac:dyDescent="0.25">
      <c r="I386" s="2" t="s">
        <v>1579</v>
      </c>
      <c r="J386" s="3">
        <v>384</v>
      </c>
      <c r="K386" s="2" t="s">
        <v>757</v>
      </c>
    </row>
    <row r="387" spans="9:11" x14ac:dyDescent="0.25">
      <c r="I387" s="2" t="s">
        <v>1580</v>
      </c>
      <c r="J387" s="3">
        <v>385</v>
      </c>
      <c r="K387" s="2" t="s">
        <v>758</v>
      </c>
    </row>
    <row r="388" spans="9:11" x14ac:dyDescent="0.25">
      <c r="I388" s="2" t="s">
        <v>1581</v>
      </c>
      <c r="J388" s="3">
        <v>386</v>
      </c>
      <c r="K388" s="2" t="s">
        <v>759</v>
      </c>
    </row>
    <row r="389" spans="9:11" x14ac:dyDescent="0.25">
      <c r="I389" s="2" t="s">
        <v>1582</v>
      </c>
      <c r="J389" s="3">
        <v>387</v>
      </c>
      <c r="K389" s="2" t="s">
        <v>760</v>
      </c>
    </row>
    <row r="390" spans="9:11" x14ac:dyDescent="0.25">
      <c r="I390" s="2" t="s">
        <v>1583</v>
      </c>
      <c r="J390" s="3">
        <v>388</v>
      </c>
      <c r="K390" s="2" t="s">
        <v>761</v>
      </c>
    </row>
    <row r="391" spans="9:11" x14ac:dyDescent="0.25">
      <c r="I391" s="2" t="s">
        <v>1584</v>
      </c>
      <c r="J391" s="3">
        <v>389</v>
      </c>
      <c r="K391" s="2" t="s">
        <v>762</v>
      </c>
    </row>
    <row r="392" spans="9:11" x14ac:dyDescent="0.25">
      <c r="I392" s="2" t="s">
        <v>1585</v>
      </c>
      <c r="J392" s="3">
        <v>390</v>
      </c>
      <c r="K392" s="2" t="s">
        <v>763</v>
      </c>
    </row>
    <row r="393" spans="9:11" x14ac:dyDescent="0.25">
      <c r="I393" s="2" t="s">
        <v>1586</v>
      </c>
      <c r="J393" s="3">
        <v>391</v>
      </c>
      <c r="K393" s="2" t="s">
        <v>764</v>
      </c>
    </row>
    <row r="394" spans="9:11" x14ac:dyDescent="0.25">
      <c r="I394" s="2" t="s">
        <v>1587</v>
      </c>
      <c r="J394" s="3">
        <v>392</v>
      </c>
      <c r="K394" s="2" t="s">
        <v>765</v>
      </c>
    </row>
    <row r="395" spans="9:11" x14ac:dyDescent="0.25">
      <c r="I395" s="2" t="s">
        <v>1588</v>
      </c>
      <c r="J395" s="3">
        <v>393</v>
      </c>
      <c r="K395" s="2" t="s">
        <v>766</v>
      </c>
    </row>
    <row r="396" spans="9:11" x14ac:dyDescent="0.25">
      <c r="I396" s="2" t="s">
        <v>1589</v>
      </c>
      <c r="J396" s="3">
        <v>394</v>
      </c>
      <c r="K396" s="2" t="s">
        <v>767</v>
      </c>
    </row>
    <row r="397" spans="9:11" x14ac:dyDescent="0.25">
      <c r="I397" s="2" t="s">
        <v>1590</v>
      </c>
      <c r="J397" s="3">
        <v>395</v>
      </c>
      <c r="K397" s="2" t="s">
        <v>768</v>
      </c>
    </row>
    <row r="398" spans="9:11" x14ac:dyDescent="0.25">
      <c r="I398" s="2" t="s">
        <v>1591</v>
      </c>
      <c r="J398" s="3">
        <v>396</v>
      </c>
      <c r="K398" s="2" t="s">
        <v>769</v>
      </c>
    </row>
    <row r="399" spans="9:11" x14ac:dyDescent="0.25">
      <c r="I399" s="2" t="s">
        <v>1592</v>
      </c>
      <c r="J399" s="3">
        <v>397</v>
      </c>
      <c r="K399" s="2" t="s">
        <v>770</v>
      </c>
    </row>
    <row r="400" spans="9:11" x14ac:dyDescent="0.25">
      <c r="I400" s="2" t="s">
        <v>1593</v>
      </c>
      <c r="J400" s="3">
        <v>398</v>
      </c>
      <c r="K400" s="2" t="s">
        <v>771</v>
      </c>
    </row>
    <row r="401" spans="9:11" x14ac:dyDescent="0.25">
      <c r="I401" s="2" t="s">
        <v>1594</v>
      </c>
      <c r="J401" s="3">
        <v>399</v>
      </c>
      <c r="K401" s="2" t="s">
        <v>772</v>
      </c>
    </row>
    <row r="402" spans="9:11" x14ac:dyDescent="0.25">
      <c r="I402" s="2" t="s">
        <v>1595</v>
      </c>
      <c r="J402" s="3">
        <v>400</v>
      </c>
      <c r="K402" s="2" t="s">
        <v>773</v>
      </c>
    </row>
    <row r="403" spans="9:11" x14ac:dyDescent="0.25">
      <c r="I403" s="2" t="s">
        <v>1596</v>
      </c>
      <c r="J403" s="3">
        <v>401</v>
      </c>
      <c r="K403" s="2" t="s">
        <v>774</v>
      </c>
    </row>
    <row r="404" spans="9:11" x14ac:dyDescent="0.25">
      <c r="I404" s="2" t="s">
        <v>1597</v>
      </c>
      <c r="J404" s="3">
        <v>402</v>
      </c>
      <c r="K404" s="2" t="s">
        <v>775</v>
      </c>
    </row>
    <row r="405" spans="9:11" x14ac:dyDescent="0.25">
      <c r="I405" s="2" t="s">
        <v>1598</v>
      </c>
      <c r="J405" s="3">
        <v>403</v>
      </c>
      <c r="K405" s="2" t="s">
        <v>776</v>
      </c>
    </row>
    <row r="406" spans="9:11" x14ac:dyDescent="0.25">
      <c r="I406" s="2" t="s">
        <v>1599</v>
      </c>
      <c r="J406" s="3">
        <v>404</v>
      </c>
      <c r="K406" s="2" t="s">
        <v>777</v>
      </c>
    </row>
    <row r="407" spans="9:11" x14ac:dyDescent="0.25">
      <c r="I407" s="2" t="s">
        <v>1600</v>
      </c>
      <c r="J407" s="3">
        <v>405</v>
      </c>
      <c r="K407" s="2" t="s">
        <v>778</v>
      </c>
    </row>
    <row r="408" spans="9:11" x14ac:dyDescent="0.25">
      <c r="I408" s="2" t="s">
        <v>1601</v>
      </c>
      <c r="J408" s="3">
        <v>406</v>
      </c>
      <c r="K408" s="2" t="s">
        <v>779</v>
      </c>
    </row>
    <row r="409" spans="9:11" x14ac:dyDescent="0.25">
      <c r="I409" s="2" t="s">
        <v>1602</v>
      </c>
      <c r="J409" s="3">
        <v>407</v>
      </c>
      <c r="K409" s="2" t="s">
        <v>780</v>
      </c>
    </row>
    <row r="410" spans="9:11" x14ac:dyDescent="0.25">
      <c r="I410" s="2" t="s">
        <v>1603</v>
      </c>
      <c r="J410" s="3">
        <v>408</v>
      </c>
      <c r="K410" s="2" t="s">
        <v>781</v>
      </c>
    </row>
    <row r="411" spans="9:11" x14ac:dyDescent="0.25">
      <c r="I411" s="2" t="s">
        <v>1604</v>
      </c>
      <c r="J411" s="3">
        <v>409</v>
      </c>
      <c r="K411" s="2" t="s">
        <v>782</v>
      </c>
    </row>
    <row r="412" spans="9:11" x14ac:dyDescent="0.25">
      <c r="I412" s="2" t="s">
        <v>1605</v>
      </c>
      <c r="J412" s="3">
        <v>410</v>
      </c>
      <c r="K412" s="2" t="s">
        <v>783</v>
      </c>
    </row>
    <row r="413" spans="9:11" x14ac:dyDescent="0.25">
      <c r="I413" s="2" t="s">
        <v>1606</v>
      </c>
      <c r="J413" s="3">
        <v>411</v>
      </c>
      <c r="K413" s="2" t="s">
        <v>784</v>
      </c>
    </row>
    <row r="414" spans="9:11" x14ac:dyDescent="0.25">
      <c r="I414" s="2" t="s">
        <v>1607</v>
      </c>
      <c r="J414" s="3">
        <v>412</v>
      </c>
      <c r="K414" s="2" t="s">
        <v>785</v>
      </c>
    </row>
    <row r="415" spans="9:11" x14ac:dyDescent="0.25">
      <c r="I415" s="2" t="s">
        <v>1608</v>
      </c>
      <c r="J415" s="3">
        <v>413</v>
      </c>
      <c r="K415" s="2" t="s">
        <v>786</v>
      </c>
    </row>
    <row r="416" spans="9:11" x14ac:dyDescent="0.25">
      <c r="I416" s="2" t="s">
        <v>1609</v>
      </c>
      <c r="J416" s="3">
        <v>414</v>
      </c>
      <c r="K416" s="2" t="s">
        <v>787</v>
      </c>
    </row>
    <row r="417" spans="9:11" x14ac:dyDescent="0.25">
      <c r="I417" s="2" t="s">
        <v>1610</v>
      </c>
      <c r="J417" s="3">
        <v>415</v>
      </c>
      <c r="K417" s="2" t="s">
        <v>788</v>
      </c>
    </row>
    <row r="418" spans="9:11" x14ac:dyDescent="0.25">
      <c r="I418" s="2" t="s">
        <v>1611</v>
      </c>
      <c r="J418" s="3">
        <v>416</v>
      </c>
      <c r="K418" s="2" t="s">
        <v>789</v>
      </c>
    </row>
    <row r="419" spans="9:11" x14ac:dyDescent="0.25">
      <c r="I419" s="2" t="s">
        <v>1612</v>
      </c>
      <c r="J419" s="3">
        <v>417</v>
      </c>
      <c r="K419" s="2" t="s">
        <v>790</v>
      </c>
    </row>
    <row r="420" spans="9:11" x14ac:dyDescent="0.25">
      <c r="I420" s="2" t="s">
        <v>1613</v>
      </c>
      <c r="J420" s="3">
        <v>418</v>
      </c>
      <c r="K420" s="2" t="s">
        <v>791</v>
      </c>
    </row>
    <row r="421" spans="9:11" x14ac:dyDescent="0.25">
      <c r="I421" s="2" t="s">
        <v>1614</v>
      </c>
      <c r="J421" s="3">
        <v>419</v>
      </c>
      <c r="K421" s="2" t="s">
        <v>792</v>
      </c>
    </row>
    <row r="422" spans="9:11" x14ac:dyDescent="0.25">
      <c r="I422" s="2" t="s">
        <v>1615</v>
      </c>
      <c r="J422" s="3">
        <v>420</v>
      </c>
      <c r="K422" s="2" t="s">
        <v>793</v>
      </c>
    </row>
    <row r="423" spans="9:11" x14ac:dyDescent="0.25">
      <c r="I423" s="2" t="s">
        <v>1616</v>
      </c>
      <c r="J423" s="3">
        <v>421</v>
      </c>
      <c r="K423" s="2" t="s">
        <v>794</v>
      </c>
    </row>
    <row r="424" spans="9:11" x14ac:dyDescent="0.25">
      <c r="I424" s="2" t="s">
        <v>1617</v>
      </c>
      <c r="J424" s="3">
        <v>422</v>
      </c>
      <c r="K424" s="2" t="s">
        <v>795</v>
      </c>
    </row>
    <row r="425" spans="9:11" x14ac:dyDescent="0.25">
      <c r="I425" s="2" t="s">
        <v>1618</v>
      </c>
      <c r="J425" s="3">
        <v>423</v>
      </c>
      <c r="K425" s="2" t="s">
        <v>796</v>
      </c>
    </row>
    <row r="426" spans="9:11" x14ac:dyDescent="0.25">
      <c r="I426" s="2" t="s">
        <v>1619</v>
      </c>
      <c r="J426" s="3">
        <v>424</v>
      </c>
      <c r="K426" s="2" t="s">
        <v>797</v>
      </c>
    </row>
    <row r="427" spans="9:11" x14ac:dyDescent="0.25">
      <c r="I427" s="2" t="s">
        <v>1620</v>
      </c>
      <c r="J427" s="3">
        <v>425</v>
      </c>
      <c r="K427" s="2" t="s">
        <v>798</v>
      </c>
    </row>
    <row r="428" spans="9:11" x14ac:dyDescent="0.25">
      <c r="I428" s="2" t="s">
        <v>1621</v>
      </c>
      <c r="J428" s="3">
        <v>426</v>
      </c>
      <c r="K428" s="2" t="s">
        <v>799</v>
      </c>
    </row>
    <row r="429" spans="9:11" x14ac:dyDescent="0.25">
      <c r="I429" s="2" t="s">
        <v>1622</v>
      </c>
      <c r="J429" s="3">
        <v>427</v>
      </c>
      <c r="K429" s="2" t="s">
        <v>800</v>
      </c>
    </row>
    <row r="430" spans="9:11" x14ac:dyDescent="0.25">
      <c r="I430" s="2" t="s">
        <v>1623</v>
      </c>
      <c r="J430" s="3">
        <v>428</v>
      </c>
      <c r="K430" s="2" t="s">
        <v>801</v>
      </c>
    </row>
    <row r="431" spans="9:11" x14ac:dyDescent="0.25">
      <c r="I431" s="2" t="s">
        <v>1624</v>
      </c>
      <c r="J431" s="3">
        <v>429</v>
      </c>
      <c r="K431" s="2" t="s">
        <v>802</v>
      </c>
    </row>
    <row r="432" spans="9:11" x14ac:dyDescent="0.25">
      <c r="I432" s="2" t="s">
        <v>1625</v>
      </c>
      <c r="J432" s="3">
        <v>430</v>
      </c>
      <c r="K432" s="2" t="s">
        <v>803</v>
      </c>
    </row>
    <row r="433" spans="9:11" x14ac:dyDescent="0.25">
      <c r="I433" s="2" t="s">
        <v>1626</v>
      </c>
      <c r="J433" s="3">
        <v>431</v>
      </c>
      <c r="K433" s="2" t="s">
        <v>804</v>
      </c>
    </row>
    <row r="434" spans="9:11" x14ac:dyDescent="0.25">
      <c r="I434" s="2" t="s">
        <v>1627</v>
      </c>
      <c r="J434" s="3">
        <v>432</v>
      </c>
      <c r="K434" s="2" t="s">
        <v>805</v>
      </c>
    </row>
    <row r="435" spans="9:11" x14ac:dyDescent="0.25">
      <c r="I435" s="2" t="s">
        <v>1628</v>
      </c>
      <c r="J435" s="3">
        <v>433</v>
      </c>
      <c r="K435" s="2" t="s">
        <v>806</v>
      </c>
    </row>
    <row r="436" spans="9:11" x14ac:dyDescent="0.25">
      <c r="I436" s="2" t="s">
        <v>1629</v>
      </c>
      <c r="J436" s="3">
        <v>434</v>
      </c>
      <c r="K436" s="2" t="s">
        <v>807</v>
      </c>
    </row>
    <row r="437" spans="9:11" x14ac:dyDescent="0.25">
      <c r="I437" s="2" t="s">
        <v>1630</v>
      </c>
      <c r="J437" s="3">
        <v>435</v>
      </c>
      <c r="K437" s="2" t="s">
        <v>808</v>
      </c>
    </row>
    <row r="438" spans="9:11" x14ac:dyDescent="0.25">
      <c r="I438" s="2" t="s">
        <v>1631</v>
      </c>
      <c r="J438" s="3">
        <v>436</v>
      </c>
      <c r="K438" s="2" t="s">
        <v>809</v>
      </c>
    </row>
    <row r="439" spans="9:11" x14ac:dyDescent="0.25">
      <c r="I439" s="2" t="s">
        <v>1632</v>
      </c>
      <c r="J439" s="3">
        <v>437</v>
      </c>
      <c r="K439" s="2" t="s">
        <v>810</v>
      </c>
    </row>
    <row r="440" spans="9:11" x14ac:dyDescent="0.25">
      <c r="I440" s="2" t="s">
        <v>1633</v>
      </c>
      <c r="J440" s="3">
        <v>438</v>
      </c>
      <c r="K440" s="2" t="s">
        <v>811</v>
      </c>
    </row>
    <row r="441" spans="9:11" x14ac:dyDescent="0.25">
      <c r="I441" s="2" t="s">
        <v>1634</v>
      </c>
      <c r="J441" s="3">
        <v>439</v>
      </c>
      <c r="K441" s="2" t="s">
        <v>812</v>
      </c>
    </row>
    <row r="442" spans="9:11" x14ac:dyDescent="0.25">
      <c r="I442" s="2" t="s">
        <v>1635</v>
      </c>
      <c r="J442" s="3">
        <v>440</v>
      </c>
      <c r="K442" s="2" t="s">
        <v>813</v>
      </c>
    </row>
    <row r="443" spans="9:11" x14ac:dyDescent="0.25">
      <c r="I443" s="2" t="s">
        <v>1636</v>
      </c>
      <c r="J443" s="3">
        <v>441</v>
      </c>
      <c r="K443" s="2" t="s">
        <v>814</v>
      </c>
    </row>
    <row r="444" spans="9:11" x14ac:dyDescent="0.25">
      <c r="I444" s="2" t="s">
        <v>1637</v>
      </c>
      <c r="J444" s="3">
        <v>442</v>
      </c>
      <c r="K444" s="2" t="s">
        <v>815</v>
      </c>
    </row>
    <row r="445" spans="9:11" x14ac:dyDescent="0.25">
      <c r="I445" s="2" t="s">
        <v>1638</v>
      </c>
      <c r="J445" s="3">
        <v>443</v>
      </c>
      <c r="K445" s="2" t="s">
        <v>816</v>
      </c>
    </row>
    <row r="446" spans="9:11" x14ac:dyDescent="0.25">
      <c r="I446" s="2" t="s">
        <v>1639</v>
      </c>
      <c r="J446" s="3">
        <v>444</v>
      </c>
      <c r="K446" s="2" t="s">
        <v>817</v>
      </c>
    </row>
    <row r="447" spans="9:11" x14ac:dyDescent="0.25">
      <c r="I447" s="2" t="s">
        <v>1640</v>
      </c>
      <c r="J447" s="3">
        <v>445</v>
      </c>
      <c r="K447" s="2" t="s">
        <v>818</v>
      </c>
    </row>
    <row r="448" spans="9:11" x14ac:dyDescent="0.25">
      <c r="I448" s="2" t="s">
        <v>1641</v>
      </c>
      <c r="J448" s="3">
        <v>446</v>
      </c>
      <c r="K448" s="2" t="s">
        <v>819</v>
      </c>
    </row>
    <row r="449" spans="9:11" x14ac:dyDescent="0.25">
      <c r="I449" s="2" t="s">
        <v>1642</v>
      </c>
      <c r="J449" s="3">
        <v>447</v>
      </c>
      <c r="K449" s="2" t="s">
        <v>820</v>
      </c>
    </row>
    <row r="450" spans="9:11" x14ac:dyDescent="0.25">
      <c r="I450" s="2" t="s">
        <v>1643</v>
      </c>
      <c r="J450" s="3">
        <v>448</v>
      </c>
      <c r="K450" s="2" t="s">
        <v>821</v>
      </c>
    </row>
    <row r="451" spans="9:11" x14ac:dyDescent="0.25">
      <c r="I451" s="2" t="s">
        <v>1644</v>
      </c>
      <c r="J451" s="3">
        <v>449</v>
      </c>
      <c r="K451" s="2" t="s">
        <v>822</v>
      </c>
    </row>
    <row r="452" spans="9:11" x14ac:dyDescent="0.25">
      <c r="I452" s="2" t="s">
        <v>1645</v>
      </c>
      <c r="J452" s="3">
        <v>450</v>
      </c>
      <c r="K452" s="2" t="s">
        <v>823</v>
      </c>
    </row>
    <row r="453" spans="9:11" x14ac:dyDescent="0.25">
      <c r="I453" s="2" t="s">
        <v>1646</v>
      </c>
      <c r="J453" s="3">
        <v>451</v>
      </c>
      <c r="K453" s="2" t="s">
        <v>824</v>
      </c>
    </row>
    <row r="454" spans="9:11" x14ac:dyDescent="0.25">
      <c r="I454" s="2" t="s">
        <v>1647</v>
      </c>
      <c r="J454" s="3">
        <v>452</v>
      </c>
      <c r="K454" s="2" t="s">
        <v>825</v>
      </c>
    </row>
    <row r="455" spans="9:11" x14ac:dyDescent="0.25">
      <c r="I455" s="2" t="s">
        <v>1648</v>
      </c>
      <c r="J455" s="3">
        <v>453</v>
      </c>
      <c r="K455" s="2" t="s">
        <v>826</v>
      </c>
    </row>
    <row r="456" spans="9:11" x14ac:dyDescent="0.25">
      <c r="I456" s="2" t="s">
        <v>1649</v>
      </c>
      <c r="J456" s="3">
        <v>454</v>
      </c>
      <c r="K456" s="2" t="s">
        <v>827</v>
      </c>
    </row>
    <row r="457" spans="9:11" x14ac:dyDescent="0.25">
      <c r="I457" s="2" t="s">
        <v>1650</v>
      </c>
      <c r="J457" s="3">
        <v>455</v>
      </c>
      <c r="K457" s="2" t="s">
        <v>828</v>
      </c>
    </row>
    <row r="458" spans="9:11" x14ac:dyDescent="0.25">
      <c r="I458" s="2" t="s">
        <v>1651</v>
      </c>
      <c r="J458" s="3">
        <v>456</v>
      </c>
      <c r="K458" s="2" t="s">
        <v>829</v>
      </c>
    </row>
    <row r="459" spans="9:11" x14ac:dyDescent="0.25">
      <c r="I459" s="2" t="s">
        <v>1652</v>
      </c>
      <c r="J459" s="3">
        <v>457</v>
      </c>
      <c r="K459" s="2" t="s">
        <v>830</v>
      </c>
    </row>
    <row r="460" spans="9:11" x14ac:dyDescent="0.25">
      <c r="I460" s="2" t="s">
        <v>1653</v>
      </c>
      <c r="J460" s="3">
        <v>458</v>
      </c>
      <c r="K460" s="2" t="s">
        <v>831</v>
      </c>
    </row>
    <row r="461" spans="9:11" x14ac:dyDescent="0.25">
      <c r="I461" s="2" t="s">
        <v>1654</v>
      </c>
      <c r="J461" s="3">
        <v>459</v>
      </c>
      <c r="K461" s="2" t="s">
        <v>832</v>
      </c>
    </row>
    <row r="462" spans="9:11" x14ac:dyDescent="0.25">
      <c r="I462" s="2" t="s">
        <v>1655</v>
      </c>
      <c r="J462" s="3">
        <v>460</v>
      </c>
      <c r="K462" s="2" t="s">
        <v>833</v>
      </c>
    </row>
    <row r="463" spans="9:11" x14ac:dyDescent="0.25">
      <c r="I463" s="2" t="s">
        <v>1656</v>
      </c>
      <c r="J463" s="3">
        <v>461</v>
      </c>
      <c r="K463" s="2" t="s">
        <v>834</v>
      </c>
    </row>
    <row r="464" spans="9:11" x14ac:dyDescent="0.25">
      <c r="I464" s="2" t="s">
        <v>1657</v>
      </c>
      <c r="J464" s="3">
        <v>462</v>
      </c>
      <c r="K464" s="2" t="s">
        <v>835</v>
      </c>
    </row>
    <row r="465" spans="9:11" x14ac:dyDescent="0.25">
      <c r="I465" s="2" t="s">
        <v>1658</v>
      </c>
      <c r="J465" s="3">
        <v>463</v>
      </c>
      <c r="K465" s="2" t="s">
        <v>836</v>
      </c>
    </row>
    <row r="466" spans="9:11" x14ac:dyDescent="0.25">
      <c r="I466" s="2" t="s">
        <v>1659</v>
      </c>
      <c r="J466" s="3">
        <v>464</v>
      </c>
      <c r="K466" s="2" t="s">
        <v>837</v>
      </c>
    </row>
    <row r="467" spans="9:11" x14ac:dyDescent="0.25">
      <c r="I467" s="2" t="s">
        <v>1660</v>
      </c>
      <c r="J467" s="3">
        <v>465</v>
      </c>
      <c r="K467" s="2" t="s">
        <v>838</v>
      </c>
    </row>
    <row r="468" spans="9:11" x14ac:dyDescent="0.25">
      <c r="I468" s="2" t="s">
        <v>1661</v>
      </c>
      <c r="J468" s="3">
        <v>466</v>
      </c>
      <c r="K468" s="2" t="s">
        <v>839</v>
      </c>
    </row>
    <row r="469" spans="9:11" x14ac:dyDescent="0.25">
      <c r="I469" s="2" t="s">
        <v>1662</v>
      </c>
      <c r="J469" s="3">
        <v>467</v>
      </c>
      <c r="K469" s="2" t="s">
        <v>840</v>
      </c>
    </row>
    <row r="470" spans="9:11" x14ac:dyDescent="0.25">
      <c r="I470" s="2" t="s">
        <v>1663</v>
      </c>
      <c r="J470" s="3">
        <v>468</v>
      </c>
      <c r="K470" s="2" t="s">
        <v>841</v>
      </c>
    </row>
    <row r="471" spans="9:11" x14ac:dyDescent="0.25">
      <c r="I471" s="2" t="s">
        <v>1664</v>
      </c>
      <c r="J471" s="3">
        <v>469</v>
      </c>
      <c r="K471" s="2" t="s">
        <v>842</v>
      </c>
    </row>
    <row r="472" spans="9:11" x14ac:dyDescent="0.25">
      <c r="I472" s="2" t="s">
        <v>1665</v>
      </c>
      <c r="J472" s="3">
        <v>470</v>
      </c>
      <c r="K472" s="2" t="s">
        <v>843</v>
      </c>
    </row>
    <row r="473" spans="9:11" x14ac:dyDescent="0.25">
      <c r="I473" s="2" t="s">
        <v>1666</v>
      </c>
      <c r="J473" s="3">
        <v>471</v>
      </c>
      <c r="K473" s="2" t="s">
        <v>844</v>
      </c>
    </row>
    <row r="474" spans="9:11" x14ac:dyDescent="0.25">
      <c r="I474" s="2" t="s">
        <v>1667</v>
      </c>
      <c r="J474" s="3">
        <v>472</v>
      </c>
      <c r="K474" s="2" t="s">
        <v>845</v>
      </c>
    </row>
    <row r="475" spans="9:11" x14ac:dyDescent="0.25">
      <c r="I475" s="2" t="s">
        <v>1668</v>
      </c>
      <c r="J475" s="3">
        <v>473</v>
      </c>
      <c r="K475" s="2" t="s">
        <v>846</v>
      </c>
    </row>
    <row r="476" spans="9:11" x14ac:dyDescent="0.25">
      <c r="I476" s="2" t="s">
        <v>1669</v>
      </c>
      <c r="J476" s="3">
        <v>474</v>
      </c>
      <c r="K476" s="2" t="s">
        <v>847</v>
      </c>
    </row>
    <row r="477" spans="9:11" x14ac:dyDescent="0.25">
      <c r="I477" s="2" t="s">
        <v>1670</v>
      </c>
      <c r="J477" s="3">
        <v>475</v>
      </c>
      <c r="K477" s="2" t="s">
        <v>848</v>
      </c>
    </row>
    <row r="478" spans="9:11" x14ac:dyDescent="0.25">
      <c r="I478" s="2" t="s">
        <v>1671</v>
      </c>
      <c r="J478" s="3">
        <v>476</v>
      </c>
      <c r="K478" s="2" t="s">
        <v>849</v>
      </c>
    </row>
    <row r="479" spans="9:11" x14ac:dyDescent="0.25">
      <c r="I479" s="2" t="s">
        <v>1672</v>
      </c>
      <c r="J479" s="3">
        <v>477</v>
      </c>
      <c r="K479" s="2" t="s">
        <v>850</v>
      </c>
    </row>
    <row r="480" spans="9:11" x14ac:dyDescent="0.25">
      <c r="I480" s="2" t="s">
        <v>1673</v>
      </c>
      <c r="J480" s="3">
        <v>478</v>
      </c>
      <c r="K480" s="2" t="s">
        <v>851</v>
      </c>
    </row>
    <row r="481" spans="9:11" x14ac:dyDescent="0.25">
      <c r="I481" s="2" t="s">
        <v>1674</v>
      </c>
      <c r="J481" s="3">
        <v>479</v>
      </c>
      <c r="K481" s="2" t="s">
        <v>852</v>
      </c>
    </row>
    <row r="482" spans="9:11" x14ac:dyDescent="0.25">
      <c r="I482" s="2" t="s">
        <v>1675</v>
      </c>
      <c r="J482" s="3">
        <v>480</v>
      </c>
      <c r="K482" s="2" t="s">
        <v>853</v>
      </c>
    </row>
    <row r="483" spans="9:11" x14ac:dyDescent="0.25">
      <c r="I483" s="2" t="s">
        <v>1676</v>
      </c>
      <c r="J483" s="3">
        <v>481</v>
      </c>
      <c r="K483" s="2" t="s">
        <v>854</v>
      </c>
    </row>
    <row r="484" spans="9:11" x14ac:dyDescent="0.25">
      <c r="I484" s="2" t="s">
        <v>1677</v>
      </c>
      <c r="J484" s="3">
        <v>482</v>
      </c>
      <c r="K484" s="2" t="s">
        <v>855</v>
      </c>
    </row>
    <row r="485" spans="9:11" x14ac:dyDescent="0.25">
      <c r="I485" s="2" t="s">
        <v>1678</v>
      </c>
      <c r="J485" s="3">
        <v>483</v>
      </c>
      <c r="K485" s="2" t="s">
        <v>856</v>
      </c>
    </row>
    <row r="486" spans="9:11" x14ac:dyDescent="0.25">
      <c r="I486" s="2" t="s">
        <v>1679</v>
      </c>
      <c r="J486" s="3">
        <v>484</v>
      </c>
      <c r="K486" s="2" t="s">
        <v>857</v>
      </c>
    </row>
    <row r="487" spans="9:11" x14ac:dyDescent="0.25">
      <c r="I487" s="2" t="s">
        <v>1680</v>
      </c>
      <c r="J487" s="3">
        <v>485</v>
      </c>
      <c r="K487" s="2" t="s">
        <v>858</v>
      </c>
    </row>
    <row r="488" spans="9:11" x14ac:dyDescent="0.25">
      <c r="I488" s="2" t="s">
        <v>1681</v>
      </c>
      <c r="J488" s="3">
        <v>486</v>
      </c>
      <c r="K488" s="2" t="s">
        <v>859</v>
      </c>
    </row>
    <row r="489" spans="9:11" x14ac:dyDescent="0.25">
      <c r="I489" s="2" t="s">
        <v>1682</v>
      </c>
      <c r="J489" s="3">
        <v>487</v>
      </c>
      <c r="K489" s="2" t="s">
        <v>860</v>
      </c>
    </row>
    <row r="490" spans="9:11" x14ac:dyDescent="0.25">
      <c r="I490" s="2" t="s">
        <v>1683</v>
      </c>
      <c r="J490" s="3">
        <v>488</v>
      </c>
      <c r="K490" s="2" t="s">
        <v>861</v>
      </c>
    </row>
    <row r="491" spans="9:11" x14ac:dyDescent="0.25">
      <c r="I491" s="2" t="s">
        <v>1684</v>
      </c>
      <c r="J491" s="3">
        <v>489</v>
      </c>
      <c r="K491" s="2" t="s">
        <v>862</v>
      </c>
    </row>
    <row r="492" spans="9:11" x14ac:dyDescent="0.25">
      <c r="I492" s="2" t="s">
        <v>1685</v>
      </c>
      <c r="J492" s="3">
        <v>490</v>
      </c>
      <c r="K492" s="2" t="s">
        <v>863</v>
      </c>
    </row>
    <row r="493" spans="9:11" x14ac:dyDescent="0.25">
      <c r="I493" s="2" t="s">
        <v>1686</v>
      </c>
      <c r="J493" s="3">
        <v>491</v>
      </c>
      <c r="K493" s="2" t="s">
        <v>864</v>
      </c>
    </row>
    <row r="494" spans="9:11" x14ac:dyDescent="0.25">
      <c r="I494" s="2" t="s">
        <v>1687</v>
      </c>
      <c r="J494" s="3">
        <v>492</v>
      </c>
      <c r="K494" s="2" t="s">
        <v>865</v>
      </c>
    </row>
    <row r="495" spans="9:11" x14ac:dyDescent="0.25">
      <c r="I495" s="2" t="s">
        <v>1688</v>
      </c>
      <c r="J495" s="3">
        <v>493</v>
      </c>
      <c r="K495" s="2" t="s">
        <v>866</v>
      </c>
    </row>
    <row r="496" spans="9:11" x14ac:dyDescent="0.25">
      <c r="I496" s="2" t="s">
        <v>1689</v>
      </c>
      <c r="J496" s="3">
        <v>494</v>
      </c>
      <c r="K496" s="2" t="s">
        <v>867</v>
      </c>
    </row>
    <row r="825" spans="1:3" x14ac:dyDescent="0.25">
      <c r="A825" s="2"/>
      <c r="B825" s="2"/>
      <c r="C825" s="2"/>
    </row>
    <row r="826" spans="1:3" x14ac:dyDescent="0.25">
      <c r="A826" s="2"/>
      <c r="B826" s="2"/>
      <c r="C826" s="2"/>
    </row>
    <row r="827" spans="1:3" x14ac:dyDescent="0.25">
      <c r="A827" s="2"/>
      <c r="B827" s="2"/>
      <c r="C827" s="2"/>
    </row>
    <row r="828" spans="1:3" x14ac:dyDescent="0.25">
      <c r="A828" s="2"/>
      <c r="B828" s="2"/>
      <c r="C828" s="2"/>
    </row>
    <row r="829" spans="1:3" x14ac:dyDescent="0.25">
      <c r="A829" s="2"/>
      <c r="B829" s="2"/>
      <c r="C829" s="2"/>
    </row>
    <row r="830" spans="1:3" x14ac:dyDescent="0.25">
      <c r="A830" s="2"/>
      <c r="B830" s="2"/>
      <c r="C830" s="2"/>
    </row>
    <row r="831" spans="1:3" x14ac:dyDescent="0.25">
      <c r="A831" s="2"/>
      <c r="B831" s="2"/>
      <c r="C831" s="2"/>
    </row>
    <row r="832" spans="1:3" x14ac:dyDescent="0.25">
      <c r="A832" s="2"/>
      <c r="B832" s="2"/>
      <c r="C832" s="2"/>
    </row>
    <row r="833" spans="1:3" x14ac:dyDescent="0.25">
      <c r="A833" s="2"/>
      <c r="B833" s="2"/>
      <c r="C833" s="2"/>
    </row>
    <row r="834" spans="1:3" x14ac:dyDescent="0.25">
      <c r="A834" s="2"/>
      <c r="B834" s="2"/>
      <c r="C834" s="2"/>
    </row>
    <row r="835" spans="1:3" x14ac:dyDescent="0.25">
      <c r="A835" s="2"/>
      <c r="B835" s="2"/>
      <c r="C835" s="2"/>
    </row>
    <row r="836" spans="1:3" x14ac:dyDescent="0.25">
      <c r="A836" s="2"/>
      <c r="B836" s="2"/>
      <c r="C836" s="2"/>
    </row>
    <row r="837" spans="1:3" x14ac:dyDescent="0.25">
      <c r="A837" s="2"/>
      <c r="B837" s="2"/>
      <c r="C837" s="2"/>
    </row>
    <row r="838" spans="1:3" x14ac:dyDescent="0.25">
      <c r="A838" s="2"/>
      <c r="B838" s="2"/>
      <c r="C838" s="2"/>
    </row>
    <row r="839" spans="1:3" x14ac:dyDescent="0.25">
      <c r="A839" s="2"/>
      <c r="B839" s="2"/>
      <c r="C839" s="2"/>
    </row>
    <row r="840" spans="1:3" x14ac:dyDescent="0.25">
      <c r="A840" s="2"/>
      <c r="B840" s="2"/>
      <c r="C840" s="2"/>
    </row>
    <row r="841" spans="1:3" x14ac:dyDescent="0.25">
      <c r="A841" s="2"/>
      <c r="B841" s="2"/>
      <c r="C841" s="2"/>
    </row>
    <row r="842" spans="1:3" x14ac:dyDescent="0.25">
      <c r="A842" s="2"/>
      <c r="B842" s="2"/>
      <c r="C842" s="2"/>
    </row>
    <row r="843" spans="1:3" x14ac:dyDescent="0.25">
      <c r="A843" s="2"/>
      <c r="B843" s="2"/>
      <c r="C843" s="2"/>
    </row>
    <row r="844" spans="1:3" x14ac:dyDescent="0.25">
      <c r="A844" s="2"/>
      <c r="B844" s="2"/>
      <c r="C844" s="2"/>
    </row>
    <row r="845" spans="1:3" x14ac:dyDescent="0.25">
      <c r="A845" s="2"/>
      <c r="B845" s="2"/>
      <c r="C845" s="2"/>
    </row>
    <row r="846" spans="1:3" x14ac:dyDescent="0.25">
      <c r="A846" s="2"/>
      <c r="B846" s="2"/>
      <c r="C846" s="2"/>
    </row>
    <row r="847" spans="1:3" x14ac:dyDescent="0.25">
      <c r="A847" s="2"/>
      <c r="B847" s="2"/>
      <c r="C847" s="2"/>
    </row>
    <row r="848" spans="1:3" x14ac:dyDescent="0.25">
      <c r="A848" s="2"/>
      <c r="B848" s="2"/>
      <c r="C848" s="2"/>
    </row>
    <row r="849" spans="1:3" x14ac:dyDescent="0.25">
      <c r="A849" s="2"/>
      <c r="B849" s="2"/>
      <c r="C849" s="2"/>
    </row>
    <row r="850" spans="1:3" x14ac:dyDescent="0.25">
      <c r="A850" s="2"/>
      <c r="B850" s="2"/>
      <c r="C850" s="2"/>
    </row>
    <row r="851" spans="1:3" x14ac:dyDescent="0.25">
      <c r="A851" s="2"/>
      <c r="B851" s="2"/>
      <c r="C851" s="2"/>
    </row>
    <row r="852" spans="1:3" x14ac:dyDescent="0.25">
      <c r="A852" s="2"/>
      <c r="B852" s="2"/>
      <c r="C852" s="2"/>
    </row>
    <row r="853" spans="1:3" x14ac:dyDescent="0.25">
      <c r="A853" s="2"/>
      <c r="B853" s="2"/>
      <c r="C853" s="2"/>
    </row>
    <row r="854" spans="1:3" x14ac:dyDescent="0.25">
      <c r="A854" s="2"/>
      <c r="B854" s="2"/>
      <c r="C854" s="2"/>
    </row>
    <row r="855" spans="1:3" x14ac:dyDescent="0.25">
      <c r="A855" s="2"/>
      <c r="B855" s="2"/>
      <c r="C855" s="2"/>
    </row>
    <row r="856" spans="1:3" x14ac:dyDescent="0.25">
      <c r="A856" s="2"/>
      <c r="B856" s="2"/>
      <c r="C856" s="2"/>
    </row>
    <row r="857" spans="1:3" x14ac:dyDescent="0.25">
      <c r="A857" s="2"/>
      <c r="B857" s="2"/>
      <c r="C857" s="2"/>
    </row>
    <row r="858" spans="1:3" x14ac:dyDescent="0.25">
      <c r="A858" s="2"/>
      <c r="B858" s="2"/>
      <c r="C858" s="2"/>
    </row>
    <row r="859" spans="1:3" x14ac:dyDescent="0.25">
      <c r="A859" s="2"/>
      <c r="B859" s="2"/>
      <c r="C859" s="2"/>
    </row>
    <row r="860" spans="1:3" x14ac:dyDescent="0.25">
      <c r="A860" s="2"/>
      <c r="B860" s="2"/>
      <c r="C860" s="2"/>
    </row>
    <row r="861" spans="1:3" x14ac:dyDescent="0.25">
      <c r="A861" s="2"/>
      <c r="B861" s="2"/>
      <c r="C861" s="2"/>
    </row>
    <row r="862" spans="1:3" x14ac:dyDescent="0.25">
      <c r="A862" s="2"/>
      <c r="B862" s="2"/>
      <c r="C862" s="2"/>
    </row>
    <row r="863" spans="1:3" x14ac:dyDescent="0.25">
      <c r="A863" s="2"/>
      <c r="B863" s="2"/>
      <c r="C863" s="2"/>
    </row>
    <row r="864" spans="1:3" x14ac:dyDescent="0.25">
      <c r="A864" s="2"/>
      <c r="B864" s="2"/>
      <c r="C864" s="2"/>
    </row>
    <row r="865" spans="1:3" x14ac:dyDescent="0.25">
      <c r="A865" s="2"/>
      <c r="B865" s="2"/>
      <c r="C865" s="2"/>
    </row>
    <row r="866" spans="1:3" x14ac:dyDescent="0.25">
      <c r="A866" s="2"/>
      <c r="B866" s="2"/>
      <c r="C866" s="2"/>
    </row>
  </sheetData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A356-6C97-456F-AAD9-C7810772157D}">
  <dimension ref="A1:T223"/>
  <sheetViews>
    <sheetView topLeftCell="A32" workbookViewId="0">
      <selection activeCell="C35" sqref="C35"/>
    </sheetView>
  </sheetViews>
  <sheetFormatPr baseColWidth="10" defaultRowHeight="13.8" outlineLevelCol="1" x14ac:dyDescent="0.25"/>
  <cols>
    <col min="3" max="3" width="13.3984375" customWidth="1"/>
    <col min="4" max="4" width="25.296875" bestFit="1" customWidth="1"/>
    <col min="5" max="5" width="10.09765625" customWidth="1"/>
    <col min="6" max="6" width="12.296875" customWidth="1"/>
    <col min="7" max="7" width="22.59765625" customWidth="1"/>
    <col min="8" max="8" width="10.09765625" bestFit="1" customWidth="1"/>
    <col min="9" max="9" width="9.69921875" hidden="1" customWidth="1" outlineLevel="1"/>
    <col min="10" max="10" width="6.796875" hidden="1" customWidth="1" outlineLevel="1"/>
    <col min="11" max="11" width="7.59765625" hidden="1" customWidth="1" outlineLevel="1"/>
    <col min="12" max="12" width="8.19921875" hidden="1" customWidth="1" outlineLevel="1"/>
    <col min="13" max="13" width="9.5" hidden="1" customWidth="1" outlineLevel="1"/>
    <col min="14" max="14" width="7.3984375" customWidth="1" collapsed="1"/>
  </cols>
  <sheetData>
    <row r="1" spans="1:1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6" x14ac:dyDescent="0.3">
      <c r="A2" s="5"/>
      <c r="B2" s="6" t="s">
        <v>1743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 t="s">
        <v>9</v>
      </c>
      <c r="C4" s="7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8" t="s">
        <v>5</v>
      </c>
      <c r="C6" s="8" t="s">
        <v>25</v>
      </c>
      <c r="D6" s="8" t="s">
        <v>6</v>
      </c>
    </row>
    <row r="7" spans="1:14" x14ac:dyDescent="0.25">
      <c r="A7" s="5"/>
      <c r="B7" s="9">
        <v>1</v>
      </c>
      <c r="C7" s="9"/>
      <c r="D7" s="5" t="s">
        <v>7</v>
      </c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31.2" x14ac:dyDescent="0.25">
      <c r="A8" s="5"/>
      <c r="B8" s="9">
        <v>2</v>
      </c>
      <c r="C8" s="9"/>
      <c r="D8" s="5" t="s">
        <v>1</v>
      </c>
      <c r="E8" s="10" t="s">
        <v>26</v>
      </c>
      <c r="F8" s="10" t="s">
        <v>29</v>
      </c>
      <c r="G8" s="10" t="s">
        <v>27</v>
      </c>
      <c r="H8" s="10" t="s">
        <v>28</v>
      </c>
      <c r="I8" s="10" t="s">
        <v>30</v>
      </c>
      <c r="J8" s="10" t="s">
        <v>31</v>
      </c>
      <c r="K8" s="10" t="s">
        <v>32</v>
      </c>
      <c r="L8" s="10" t="s">
        <v>33</v>
      </c>
      <c r="M8" s="10" t="s">
        <v>34</v>
      </c>
      <c r="N8" s="8"/>
    </row>
    <row r="9" spans="1:14" x14ac:dyDescent="0.25">
      <c r="A9" s="5"/>
      <c r="B9" s="9">
        <v>3</v>
      </c>
      <c r="C9" s="9"/>
      <c r="D9" s="5" t="s">
        <v>8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9">
        <v>4</v>
      </c>
      <c r="C10" s="9">
        <v>1</v>
      </c>
      <c r="D10" s="5" t="s">
        <v>21</v>
      </c>
      <c r="E10" s="11">
        <v>12</v>
      </c>
      <c r="F10" s="8"/>
      <c r="G10" s="12">
        <v>1</v>
      </c>
      <c r="H10" s="12">
        <f>G10*E10</f>
        <v>12</v>
      </c>
      <c r="I10" s="5"/>
      <c r="J10" s="5"/>
      <c r="K10" s="5"/>
      <c r="L10" s="5"/>
      <c r="M10" s="5"/>
      <c r="N10" s="5"/>
    </row>
    <row r="11" spans="1:14" x14ac:dyDescent="0.25">
      <c r="A11" s="5"/>
      <c r="B11" s="9">
        <v>5</v>
      </c>
      <c r="C11" s="9">
        <v>2</v>
      </c>
      <c r="D11" s="5" t="s">
        <v>22</v>
      </c>
      <c r="E11" s="13">
        <v>12</v>
      </c>
      <c r="F11" s="13">
        <v>4</v>
      </c>
      <c r="G11" s="12">
        <v>2</v>
      </c>
      <c r="H11" s="12">
        <f>G11*E11</f>
        <v>24</v>
      </c>
      <c r="I11" s="5">
        <f>H11+2*((F11/2)-F10)</f>
        <v>28</v>
      </c>
      <c r="J11" s="5">
        <f>ROUND((H11-((F11/2)*2))/($C$4+2),0)</f>
        <v>4</v>
      </c>
      <c r="K11" s="5">
        <f>ROUND((H11-((F11/2)*2))/($C$4+2)*3,0)</f>
        <v>12</v>
      </c>
      <c r="L11" s="5">
        <f>+(F11/2)</f>
        <v>2</v>
      </c>
      <c r="M11" s="5">
        <f>+(F11/2)*2</f>
        <v>4</v>
      </c>
      <c r="N11" s="5"/>
    </row>
    <row r="12" spans="1:14" x14ac:dyDescent="0.25">
      <c r="A12" s="5"/>
      <c r="B12" s="9">
        <v>6</v>
      </c>
      <c r="C12" s="9">
        <v>3</v>
      </c>
      <c r="D12" s="5" t="s">
        <v>23</v>
      </c>
      <c r="E12" s="13">
        <v>12</v>
      </c>
      <c r="F12" s="13">
        <v>8</v>
      </c>
      <c r="G12" s="12">
        <v>4</v>
      </c>
      <c r="H12" s="12">
        <f>G12*E12</f>
        <v>48</v>
      </c>
      <c r="I12" s="5">
        <f>H12+2*((F12/2)-(F11/2))</f>
        <v>52</v>
      </c>
      <c r="J12" s="5">
        <f>ROUND((H12-((F12/2)*2)-((F11/2)*2))/($C$4+2),0)</f>
        <v>7</v>
      </c>
      <c r="K12" s="5">
        <f>ROUND((H12-((F12/2)*2)-((F11/2)*2))/($C$4+2)*3,0)</f>
        <v>22</v>
      </c>
      <c r="L12" s="5">
        <f>+(F12/2)</f>
        <v>4</v>
      </c>
      <c r="M12" s="5">
        <f>+(F12/2)*2</f>
        <v>8</v>
      </c>
      <c r="N12" s="5"/>
    </row>
    <row r="13" spans="1:14" x14ac:dyDescent="0.25">
      <c r="A13" s="5"/>
      <c r="B13" s="14">
        <v>7</v>
      </c>
      <c r="C13" s="14">
        <v>4</v>
      </c>
      <c r="D13" s="15" t="s">
        <v>24</v>
      </c>
      <c r="E13" s="13">
        <v>10</v>
      </c>
      <c r="F13" s="13">
        <v>16</v>
      </c>
      <c r="G13" s="12">
        <v>8</v>
      </c>
      <c r="H13" s="12">
        <f>G13*E13</f>
        <v>80</v>
      </c>
      <c r="I13" s="15">
        <f>H13+2*((F13/2)-(F12/2))</f>
        <v>88</v>
      </c>
      <c r="J13" s="15">
        <f>ROUND((H13-((F13/2)*2)-((F12/2)*2))/($C$4+2),0)</f>
        <v>11</v>
      </c>
      <c r="K13" s="15">
        <f>ROUND((H13-((F13/2)*2)-((F12/2)*2))/($C$4+2)*3,0)</f>
        <v>34</v>
      </c>
      <c r="L13" s="15">
        <f>+(F13/2)</f>
        <v>8</v>
      </c>
      <c r="M13" s="15">
        <f>+(F13/2)*2</f>
        <v>16</v>
      </c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16" t="s">
        <v>25</v>
      </c>
      <c r="C16" s="16" t="s">
        <v>6</v>
      </c>
      <c r="D16" s="16" t="s">
        <v>20</v>
      </c>
      <c r="E16" s="12" t="s">
        <v>37</v>
      </c>
      <c r="F16" s="12" t="s">
        <v>12</v>
      </c>
      <c r="G16" s="12" t="s">
        <v>35</v>
      </c>
      <c r="H16" s="12" t="s">
        <v>36</v>
      </c>
      <c r="I16" s="5" t="s">
        <v>13</v>
      </c>
      <c r="J16" s="5" t="s">
        <v>14</v>
      </c>
      <c r="K16" s="5" t="s">
        <v>18</v>
      </c>
      <c r="L16" s="5" t="s">
        <v>19</v>
      </c>
      <c r="M16" s="5"/>
      <c r="N16" s="5"/>
    </row>
    <row r="17" spans="1:14" x14ac:dyDescent="0.25">
      <c r="A17" s="5"/>
      <c r="B17" s="17">
        <f>+C11</f>
        <v>2</v>
      </c>
      <c r="C17" s="18" t="str">
        <f>+D11</f>
        <v>Oberliga BW</v>
      </c>
      <c r="D17" s="19" t="s">
        <v>4</v>
      </c>
      <c r="E17" s="17">
        <f>+J11+L11</f>
        <v>6</v>
      </c>
      <c r="F17" s="17"/>
      <c r="G17" s="17">
        <f>+J11</f>
        <v>4</v>
      </c>
      <c r="H17" s="17">
        <f>(F11/2)</f>
        <v>2</v>
      </c>
      <c r="I17" s="5">
        <f>E17</f>
        <v>6</v>
      </c>
      <c r="J17" s="5">
        <f>G17</f>
        <v>4</v>
      </c>
      <c r="K17" s="5">
        <v>1</v>
      </c>
      <c r="L17" s="5">
        <f>K17+E17-1</f>
        <v>6</v>
      </c>
      <c r="M17" s="5"/>
      <c r="N17" s="5"/>
    </row>
    <row r="18" spans="1:14" x14ac:dyDescent="0.25">
      <c r="A18" s="5"/>
      <c r="B18" s="19"/>
      <c r="C18" s="19"/>
      <c r="D18" s="19" t="s">
        <v>10</v>
      </c>
      <c r="E18" s="17">
        <f>+J11+L11</f>
        <v>6</v>
      </c>
      <c r="F18" s="17"/>
      <c r="G18" s="17">
        <f>+J11</f>
        <v>4</v>
      </c>
      <c r="H18" s="17">
        <f>+L11</f>
        <v>2</v>
      </c>
      <c r="I18" s="5">
        <f>I17+E18</f>
        <v>12</v>
      </c>
      <c r="J18" s="5">
        <f>J17+G18</f>
        <v>8</v>
      </c>
      <c r="K18" s="5">
        <v>1</v>
      </c>
      <c r="L18" s="5">
        <f>K18+E18-1</f>
        <v>6</v>
      </c>
      <c r="M18" s="5"/>
      <c r="N18" s="5"/>
    </row>
    <row r="19" spans="1:14" x14ac:dyDescent="0.25">
      <c r="A19" s="5"/>
      <c r="B19" s="19"/>
      <c r="C19" s="19"/>
      <c r="D19" s="19" t="s">
        <v>3</v>
      </c>
      <c r="E19" s="17">
        <f>+K11+M11</f>
        <v>16</v>
      </c>
      <c r="F19" s="17"/>
      <c r="G19" s="17">
        <f>+K11</f>
        <v>12</v>
      </c>
      <c r="H19" s="17">
        <f>+M11</f>
        <v>4</v>
      </c>
      <c r="I19" s="5">
        <f>I18+E19</f>
        <v>28</v>
      </c>
      <c r="J19" s="5">
        <f>J18+G19</f>
        <v>20</v>
      </c>
      <c r="K19" s="5">
        <v>1</v>
      </c>
      <c r="L19" s="5">
        <f>K19+E19-1</f>
        <v>16</v>
      </c>
      <c r="M19" s="5"/>
      <c r="N19" s="5"/>
    </row>
    <row r="20" spans="1:14" x14ac:dyDescent="0.25">
      <c r="A20" s="5"/>
      <c r="B20" s="19"/>
      <c r="C20" s="19"/>
      <c r="D20" s="19" t="s">
        <v>11</v>
      </c>
      <c r="E20" s="17">
        <f>SUM(E17:E19)</f>
        <v>28</v>
      </c>
      <c r="F20" s="17">
        <f>H11</f>
        <v>24</v>
      </c>
      <c r="G20" s="17">
        <f>SUM(G17:G19)</f>
        <v>20</v>
      </c>
      <c r="H20" s="17">
        <f>SUM(H17:H19)</f>
        <v>8</v>
      </c>
      <c r="I20" s="5"/>
      <c r="J20" s="5">
        <f>J19+H19</f>
        <v>24</v>
      </c>
      <c r="K20" s="5"/>
      <c r="L20" s="5"/>
      <c r="M20" s="5"/>
      <c r="N20" s="5"/>
    </row>
    <row r="21" spans="1:14" x14ac:dyDescent="0.25">
      <c r="A21" s="5"/>
      <c r="B21" s="19"/>
      <c r="C21" s="19"/>
      <c r="D21" s="19"/>
      <c r="E21" s="17"/>
      <c r="F21" s="17"/>
      <c r="G21" s="17"/>
      <c r="H21" s="17"/>
      <c r="I21" s="5"/>
      <c r="J21" s="5">
        <f>H19</f>
        <v>4</v>
      </c>
      <c r="K21" s="5"/>
      <c r="L21" s="5"/>
      <c r="M21" s="5"/>
      <c r="N21" s="5"/>
    </row>
    <row r="22" spans="1:14" x14ac:dyDescent="0.25">
      <c r="A22" s="5"/>
      <c r="B22" s="17">
        <f>+C12</f>
        <v>3</v>
      </c>
      <c r="C22" s="18" t="str">
        <f>+D12</f>
        <v>Verbandsliga BW</v>
      </c>
      <c r="D22" s="19" t="s">
        <v>4</v>
      </c>
      <c r="E22" s="17">
        <f>+J12+L12</f>
        <v>11</v>
      </c>
      <c r="F22" s="17"/>
      <c r="G22" s="17">
        <f>+J12</f>
        <v>7</v>
      </c>
      <c r="H22" s="17">
        <f>+L12</f>
        <v>4</v>
      </c>
      <c r="I22" s="5">
        <f>E22</f>
        <v>11</v>
      </c>
      <c r="J22" s="5">
        <f>J21+G22</f>
        <v>11</v>
      </c>
      <c r="K22" s="5">
        <f>L17+1</f>
        <v>7</v>
      </c>
      <c r="L22" s="5">
        <f>K22+E22-1</f>
        <v>17</v>
      </c>
      <c r="M22" s="5"/>
      <c r="N22" s="5"/>
    </row>
    <row r="23" spans="1:14" x14ac:dyDescent="0.25">
      <c r="A23" s="5"/>
      <c r="B23" s="19"/>
      <c r="C23" s="19"/>
      <c r="D23" s="19" t="s">
        <v>10</v>
      </c>
      <c r="E23" s="17">
        <f>+J12+L12</f>
        <v>11</v>
      </c>
      <c r="F23" s="17"/>
      <c r="G23" s="17">
        <f>+J12</f>
        <v>7</v>
      </c>
      <c r="H23" s="17">
        <f>+L12</f>
        <v>4</v>
      </c>
      <c r="I23" s="5">
        <f>I22+E23</f>
        <v>22</v>
      </c>
      <c r="J23" s="5">
        <f>J22+G23</f>
        <v>18</v>
      </c>
      <c r="K23" s="5">
        <f>L18+1</f>
        <v>7</v>
      </c>
      <c r="L23" s="5">
        <f>K23+E23-1</f>
        <v>17</v>
      </c>
      <c r="M23" s="5"/>
      <c r="N23" s="5"/>
    </row>
    <row r="24" spans="1:14" x14ac:dyDescent="0.25">
      <c r="A24" s="5"/>
      <c r="B24" s="19"/>
      <c r="C24" s="19"/>
      <c r="D24" s="19" t="s">
        <v>3</v>
      </c>
      <c r="E24" s="17">
        <f>+K12+M12</f>
        <v>30</v>
      </c>
      <c r="F24" s="17"/>
      <c r="G24" s="17">
        <f>+K12</f>
        <v>22</v>
      </c>
      <c r="H24" s="17">
        <f>+M12</f>
        <v>8</v>
      </c>
      <c r="I24" s="5">
        <f>I23+E24</f>
        <v>52</v>
      </c>
      <c r="J24" s="5">
        <f>J23+G24</f>
        <v>40</v>
      </c>
      <c r="K24" s="5">
        <f>L19+1</f>
        <v>17</v>
      </c>
      <c r="L24" s="5">
        <f>K24+E24-1</f>
        <v>46</v>
      </c>
      <c r="M24" s="5"/>
      <c r="N24" s="5"/>
    </row>
    <row r="25" spans="1:14" x14ac:dyDescent="0.25">
      <c r="A25" s="5"/>
      <c r="B25" s="19"/>
      <c r="C25" s="19"/>
      <c r="D25" s="19" t="s">
        <v>11</v>
      </c>
      <c r="E25" s="17">
        <f>SUM(E22:E24)</f>
        <v>52</v>
      </c>
      <c r="F25" s="17">
        <f>ROUND(H12-0.5*H20,0)</f>
        <v>44</v>
      </c>
      <c r="G25" s="17">
        <f>SUM(G22:G24)</f>
        <v>36</v>
      </c>
      <c r="H25" s="17">
        <f>SUM(H22:H24)</f>
        <v>16</v>
      </c>
      <c r="I25" s="5"/>
      <c r="J25" s="5">
        <f>J24+H24</f>
        <v>48</v>
      </c>
      <c r="K25" s="5"/>
      <c r="L25" s="5"/>
      <c r="M25" s="5"/>
      <c r="N25" s="5"/>
    </row>
    <row r="26" spans="1:14" x14ac:dyDescent="0.25">
      <c r="A26" s="5"/>
      <c r="B26" s="19"/>
      <c r="C26" s="19"/>
      <c r="D26" s="19"/>
      <c r="E26" s="17"/>
      <c r="F26" s="17"/>
      <c r="G26" s="17"/>
      <c r="H26" s="17"/>
      <c r="I26" s="5"/>
      <c r="J26" s="5">
        <f>J25+H19</f>
        <v>52</v>
      </c>
      <c r="K26" s="5"/>
      <c r="L26" s="5"/>
      <c r="M26" s="5"/>
      <c r="N26" s="5"/>
    </row>
    <row r="27" spans="1:14" x14ac:dyDescent="0.25">
      <c r="A27" s="5"/>
      <c r="B27" s="19"/>
      <c r="C27" s="19"/>
      <c r="D27" s="19"/>
      <c r="E27" s="17"/>
      <c r="F27" s="17"/>
      <c r="G27" s="17"/>
      <c r="H27" s="17"/>
      <c r="I27" s="5"/>
      <c r="J27" s="5">
        <f>H24</f>
        <v>8</v>
      </c>
      <c r="K27" s="5"/>
      <c r="L27" s="5"/>
      <c r="M27" s="5"/>
      <c r="N27" s="5"/>
    </row>
    <row r="28" spans="1:14" x14ac:dyDescent="0.25">
      <c r="A28" s="5"/>
      <c r="B28" s="20">
        <f>+C13</f>
        <v>4</v>
      </c>
      <c r="C28" s="21" t="str">
        <f>+D13</f>
        <v>Landesliga BW</v>
      </c>
      <c r="D28" s="22" t="s">
        <v>4</v>
      </c>
      <c r="E28" s="20">
        <f>+J13+L13</f>
        <v>19</v>
      </c>
      <c r="F28" s="20"/>
      <c r="G28" s="20">
        <f>+J13</f>
        <v>11</v>
      </c>
      <c r="H28" s="20">
        <f>+L13</f>
        <v>8</v>
      </c>
      <c r="I28" s="15">
        <f>E28</f>
        <v>19</v>
      </c>
      <c r="J28" s="15">
        <f>J27+G28</f>
        <v>19</v>
      </c>
      <c r="K28" s="15">
        <f>L22+1</f>
        <v>18</v>
      </c>
      <c r="L28" s="15">
        <f>K28+E28-1</f>
        <v>36</v>
      </c>
      <c r="M28" s="15"/>
      <c r="N28" s="5"/>
    </row>
    <row r="29" spans="1:14" x14ac:dyDescent="0.25">
      <c r="A29" s="5"/>
      <c r="B29" s="22"/>
      <c r="C29" s="22"/>
      <c r="D29" s="22" t="s">
        <v>10</v>
      </c>
      <c r="E29" s="20">
        <f>+J13+L13</f>
        <v>19</v>
      </c>
      <c r="F29" s="20"/>
      <c r="G29" s="20">
        <f>+J13</f>
        <v>11</v>
      </c>
      <c r="H29" s="20">
        <f>+L13</f>
        <v>8</v>
      </c>
      <c r="I29" s="15">
        <f>I28+E29</f>
        <v>38</v>
      </c>
      <c r="J29" s="15">
        <f>J28+G29</f>
        <v>30</v>
      </c>
      <c r="K29" s="15">
        <f>L23+1</f>
        <v>18</v>
      </c>
      <c r="L29" s="15">
        <f>K29+E29-1</f>
        <v>36</v>
      </c>
      <c r="M29" s="15"/>
      <c r="N29" s="5"/>
    </row>
    <row r="30" spans="1:14" x14ac:dyDescent="0.25">
      <c r="A30" s="5"/>
      <c r="B30" s="22"/>
      <c r="C30" s="22"/>
      <c r="D30" s="22" t="s">
        <v>3</v>
      </c>
      <c r="E30" s="20">
        <f>+K13+M13</f>
        <v>50</v>
      </c>
      <c r="F30" s="20"/>
      <c r="G30" s="20">
        <f>+K13</f>
        <v>34</v>
      </c>
      <c r="H30" s="20">
        <f>+M13</f>
        <v>16</v>
      </c>
      <c r="I30" s="15">
        <f>I29+E30</f>
        <v>88</v>
      </c>
      <c r="J30" s="15">
        <f>J29+G30</f>
        <v>64</v>
      </c>
      <c r="K30" s="15">
        <f>L24+1</f>
        <v>47</v>
      </c>
      <c r="L30" s="15">
        <f>K30+E30-1</f>
        <v>96</v>
      </c>
      <c r="M30" s="15"/>
      <c r="N30" s="5"/>
    </row>
    <row r="31" spans="1:14" x14ac:dyDescent="0.25">
      <c r="A31" s="5"/>
      <c r="B31" s="22"/>
      <c r="C31" s="22"/>
      <c r="D31" s="22" t="s">
        <v>11</v>
      </c>
      <c r="E31" s="20">
        <f>SUM(E28:E30)</f>
        <v>88</v>
      </c>
      <c r="F31" s="20">
        <f>ROUND(H13-0.5*H25,0)</f>
        <v>72</v>
      </c>
      <c r="G31" s="20">
        <f>SUM(G28:G30)</f>
        <v>56</v>
      </c>
      <c r="H31" s="20">
        <f>SUM(H28:H30)</f>
        <v>32</v>
      </c>
      <c r="I31" s="15"/>
      <c r="J31" s="15">
        <f>J30+H30</f>
        <v>80</v>
      </c>
      <c r="K31" s="15"/>
      <c r="L31" s="15"/>
      <c r="M31" s="15"/>
      <c r="N31" s="5"/>
    </row>
    <row r="32" spans="1:14" x14ac:dyDescent="0.25">
      <c r="A32" s="5"/>
      <c r="B32" s="22"/>
      <c r="C32" s="22"/>
      <c r="D32" s="22"/>
      <c r="E32" s="20"/>
      <c r="F32" s="20"/>
      <c r="G32" s="20"/>
      <c r="H32" s="20"/>
      <c r="I32" s="15"/>
      <c r="J32" s="15">
        <f>J31+H24</f>
        <v>88</v>
      </c>
      <c r="K32" s="15"/>
      <c r="L32" s="15"/>
      <c r="M32" s="15"/>
      <c r="N32" s="5"/>
    </row>
    <row r="33" spans="1:1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5"/>
      <c r="B34" s="23" t="s">
        <v>25</v>
      </c>
      <c r="C34" s="23" t="s">
        <v>6</v>
      </c>
      <c r="D34" s="23" t="s">
        <v>17</v>
      </c>
      <c r="E34" s="24" t="s">
        <v>20</v>
      </c>
      <c r="F34" s="25" t="s">
        <v>15</v>
      </c>
      <c r="G34" s="24" t="s">
        <v>0</v>
      </c>
      <c r="H34" s="24"/>
      <c r="I34" s="24"/>
      <c r="J34" s="25"/>
      <c r="K34" s="25"/>
      <c r="L34" s="25"/>
      <c r="M34" s="25"/>
      <c r="N34" s="25"/>
    </row>
    <row r="35" spans="1:14" x14ac:dyDescent="0.25">
      <c r="A35" s="5"/>
      <c r="B35" s="26">
        <f>+B17</f>
        <v>2</v>
      </c>
      <c r="C35" s="27" t="str">
        <f>+C17</f>
        <v>Oberliga BW</v>
      </c>
      <c r="D35" s="28" t="s">
        <v>38</v>
      </c>
      <c r="E35" s="29" t="s">
        <v>868</v>
      </c>
      <c r="F35" s="30" t="str">
        <f>MID(E35,3,3)</f>
        <v>1</v>
      </c>
      <c r="G35" s="29" t="str">
        <f>IF(LEFT(E35,1)="B",VLOOKUP(E35,'Ranking Frauen'!A:C,3,0),IF(LEFT(E35,1)="S",VLOOKUP(E35,'Ranking Frauen'!E:G,3,0),VLOOKUP(E35,'Ranking Frauen'!I:K,3,0)))</f>
        <v>Baden 1</v>
      </c>
      <c r="H35" s="29"/>
      <c r="I35" s="30"/>
      <c r="J35" s="29"/>
      <c r="K35" s="29"/>
      <c r="L35" s="29"/>
      <c r="M35" s="29"/>
      <c r="N35" s="29"/>
    </row>
    <row r="36" spans="1:14" x14ac:dyDescent="0.25">
      <c r="A36" s="5"/>
      <c r="B36" s="26">
        <f>+B35</f>
        <v>2</v>
      </c>
      <c r="C36" s="27" t="str">
        <f>+C35</f>
        <v>Oberliga BW</v>
      </c>
      <c r="D36" s="28" t="str">
        <f>+D35</f>
        <v>Fixplätze über Quote</v>
      </c>
      <c r="E36" s="29" t="s">
        <v>869</v>
      </c>
      <c r="F36" s="30" t="str">
        <f t="shared" ref="F36:F54" si="0">MID(E36,3,3)</f>
        <v>2</v>
      </c>
      <c r="G36" s="29" t="str">
        <f>IF(LEFT(E36,1)="B",VLOOKUP(E36,'Ranking Frauen'!A:C,3,0),IF(LEFT(E36,1)="S",VLOOKUP(E36,'Ranking Frauen'!E:G,3,0),VLOOKUP(E36,'Ranking Frauen'!I:K,3,0)))</f>
        <v>Baden 2</v>
      </c>
      <c r="H36" s="29"/>
      <c r="I36" s="30"/>
      <c r="J36" s="29"/>
      <c r="K36" s="29"/>
      <c r="L36" s="29"/>
      <c r="M36" s="29"/>
      <c r="N36" s="29"/>
    </row>
    <row r="37" spans="1:14" x14ac:dyDescent="0.25">
      <c r="A37" s="5"/>
      <c r="B37" s="26">
        <f t="shared" ref="B37:D52" si="1">+B36</f>
        <v>2</v>
      </c>
      <c r="C37" s="27" t="str">
        <f t="shared" si="1"/>
        <v>Oberliga BW</v>
      </c>
      <c r="D37" s="28" t="str">
        <f t="shared" si="1"/>
        <v>Fixplätze über Quote</v>
      </c>
      <c r="E37" s="29" t="s">
        <v>870</v>
      </c>
      <c r="F37" s="30" t="str">
        <f t="shared" si="0"/>
        <v>3</v>
      </c>
      <c r="G37" s="29" t="str">
        <f>IF(LEFT(E37,1)="B",VLOOKUP(E37,'Ranking Frauen'!A:C,3,0),IF(LEFT(E37,1)="S",VLOOKUP(E37,'Ranking Frauen'!E:G,3,0),VLOOKUP(E37,'Ranking Frauen'!I:K,3,0)))</f>
        <v>Baden 3</v>
      </c>
      <c r="H37" s="29"/>
      <c r="I37" s="30"/>
      <c r="J37" s="29"/>
      <c r="K37" s="29"/>
      <c r="L37" s="29"/>
      <c r="M37" s="29"/>
      <c r="N37" s="29"/>
    </row>
    <row r="38" spans="1:14" x14ac:dyDescent="0.25">
      <c r="A38" s="5"/>
      <c r="B38" s="26">
        <f t="shared" si="1"/>
        <v>2</v>
      </c>
      <c r="C38" s="27" t="str">
        <f t="shared" si="1"/>
        <v>Oberliga BW</v>
      </c>
      <c r="D38" s="28" t="str">
        <f t="shared" si="1"/>
        <v>Fixplätze über Quote</v>
      </c>
      <c r="E38" s="29" t="s">
        <v>871</v>
      </c>
      <c r="F38" s="30" t="str">
        <f t="shared" si="0"/>
        <v>4</v>
      </c>
      <c r="G38" s="29" t="str">
        <f>IF(LEFT(E38,1)="B",VLOOKUP(E38,'Ranking Frauen'!A:C,3,0),IF(LEFT(E38,1)="S",VLOOKUP(E38,'Ranking Frauen'!E:G,3,0),VLOOKUP(E38,'Ranking Frauen'!I:K,3,0)))</f>
        <v>Baden 4</v>
      </c>
      <c r="H38" s="29"/>
      <c r="I38" s="30"/>
      <c r="J38" s="29"/>
      <c r="K38" s="29"/>
      <c r="L38" s="29"/>
      <c r="M38" s="29"/>
      <c r="N38" s="29"/>
    </row>
    <row r="39" spans="1:14" x14ac:dyDescent="0.25">
      <c r="A39" s="5"/>
      <c r="B39" s="26">
        <f t="shared" si="1"/>
        <v>2</v>
      </c>
      <c r="C39" s="27" t="str">
        <f t="shared" si="1"/>
        <v>Oberliga BW</v>
      </c>
      <c r="D39" s="28" t="str">
        <f t="shared" si="1"/>
        <v>Fixplätze über Quote</v>
      </c>
      <c r="E39" s="29" t="s">
        <v>873</v>
      </c>
      <c r="F39" s="30" t="str">
        <f t="shared" si="0"/>
        <v>1</v>
      </c>
      <c r="G39" s="29" t="str">
        <f>IF(LEFT(E39,1)="B",VLOOKUP(E39,'Ranking Frauen'!A:C,3,0),IF(LEFT(E39,1)="S",VLOOKUP(E39,'Ranking Frauen'!E:G,3,0),VLOOKUP(E39,'Ranking Frauen'!I:K,3,0)))</f>
        <v>Südbaden 1</v>
      </c>
      <c r="H39" s="29"/>
      <c r="I39" s="30"/>
      <c r="J39" s="29"/>
      <c r="K39" s="29"/>
      <c r="L39" s="29"/>
      <c r="M39" s="29"/>
      <c r="N39" s="29"/>
    </row>
    <row r="40" spans="1:14" x14ac:dyDescent="0.25">
      <c r="A40" s="5"/>
      <c r="B40" s="26">
        <f>+B39</f>
        <v>2</v>
      </c>
      <c r="C40" s="27" t="str">
        <f>+C39</f>
        <v>Oberliga BW</v>
      </c>
      <c r="D40" s="28" t="str">
        <f>+D39</f>
        <v>Fixplätze über Quote</v>
      </c>
      <c r="E40" s="29" t="s">
        <v>874</v>
      </c>
      <c r="F40" s="30" t="str">
        <f t="shared" si="0"/>
        <v>2</v>
      </c>
      <c r="G40" s="29" t="str">
        <f>IF(LEFT(E40,1)="B",VLOOKUP(E40,'Ranking Frauen'!A:C,3,0),IF(LEFT(E40,1)="S",VLOOKUP(E40,'Ranking Frauen'!E:G,3,0),VLOOKUP(E40,'Ranking Frauen'!I:K,3,0)))</f>
        <v>Südbaden 2</v>
      </c>
      <c r="H40" s="29"/>
      <c r="I40" s="30"/>
      <c r="J40" s="29"/>
      <c r="K40" s="29"/>
      <c r="L40" s="29"/>
      <c r="M40" s="29"/>
      <c r="N40" s="29"/>
    </row>
    <row r="41" spans="1:14" x14ac:dyDescent="0.25">
      <c r="A41" s="5"/>
      <c r="B41" s="26">
        <f t="shared" si="1"/>
        <v>2</v>
      </c>
      <c r="C41" s="27" t="str">
        <f t="shared" si="1"/>
        <v>Oberliga BW</v>
      </c>
      <c r="D41" s="28" t="str">
        <f t="shared" si="1"/>
        <v>Fixplätze über Quote</v>
      </c>
      <c r="E41" s="29" t="s">
        <v>875</v>
      </c>
      <c r="F41" s="30" t="str">
        <f t="shared" si="0"/>
        <v>3</v>
      </c>
      <c r="G41" s="29" t="str">
        <f>IF(LEFT(E41,1)="B",VLOOKUP(E41,'Ranking Frauen'!A:C,3,0),IF(LEFT(E41,1)="S",VLOOKUP(E41,'Ranking Frauen'!E:G,3,0),VLOOKUP(E41,'Ranking Frauen'!I:K,3,0)))</f>
        <v>Südbaden 3</v>
      </c>
      <c r="H41" s="29"/>
      <c r="I41" s="30"/>
      <c r="J41" s="29"/>
      <c r="K41" s="29"/>
      <c r="L41" s="29"/>
      <c r="M41" s="29"/>
      <c r="N41" s="29"/>
    </row>
    <row r="42" spans="1:14" x14ac:dyDescent="0.25">
      <c r="A42" s="5"/>
      <c r="B42" s="26">
        <f t="shared" si="1"/>
        <v>2</v>
      </c>
      <c r="C42" s="27" t="str">
        <f t="shared" si="1"/>
        <v>Oberliga BW</v>
      </c>
      <c r="D42" s="28" t="str">
        <f t="shared" si="1"/>
        <v>Fixplätze über Quote</v>
      </c>
      <c r="E42" s="29" t="s">
        <v>876</v>
      </c>
      <c r="F42" s="30" t="str">
        <f t="shared" si="0"/>
        <v>4</v>
      </c>
      <c r="G42" s="29" t="str">
        <f>IF(LEFT(E42,1)="B",VLOOKUP(E42,'Ranking Frauen'!A:C,3,0),IF(LEFT(E42,1)="S",VLOOKUP(E42,'Ranking Frauen'!E:G,3,0),VLOOKUP(E42,'Ranking Frauen'!I:K,3,0)))</f>
        <v>Südbaden 4</v>
      </c>
      <c r="H42" s="29"/>
      <c r="I42" s="30"/>
      <c r="J42" s="29"/>
      <c r="K42" s="29"/>
      <c r="L42" s="29"/>
      <c r="M42" s="29"/>
      <c r="N42" s="29"/>
    </row>
    <row r="43" spans="1:14" x14ac:dyDescent="0.25">
      <c r="A43" s="5"/>
      <c r="B43" s="26">
        <f t="shared" si="1"/>
        <v>2</v>
      </c>
      <c r="C43" s="27" t="str">
        <f t="shared" si="1"/>
        <v>Oberliga BW</v>
      </c>
      <c r="D43" s="28" t="str">
        <f t="shared" si="1"/>
        <v>Fixplätze über Quote</v>
      </c>
      <c r="E43" s="29" t="s">
        <v>878</v>
      </c>
      <c r="F43" s="30" t="str">
        <f t="shared" si="0"/>
        <v>1</v>
      </c>
      <c r="G43" s="29" t="str">
        <f>IF(LEFT(E43,1)="B",VLOOKUP(E43,'Ranking Frauen'!A:C,3,0),IF(LEFT(E43,1)="S",VLOOKUP(E43,'Ranking Frauen'!E:G,3,0),VLOOKUP(E43,'Ranking Frauen'!I:K,3,0)))</f>
        <v>Württemberg 1</v>
      </c>
      <c r="H43" s="29"/>
      <c r="I43" s="30"/>
      <c r="J43" s="29"/>
      <c r="K43" s="29"/>
      <c r="L43" s="29"/>
      <c r="M43" s="29"/>
      <c r="N43" s="29"/>
    </row>
    <row r="44" spans="1:14" x14ac:dyDescent="0.25">
      <c r="A44" s="5"/>
      <c r="B44" s="26">
        <f t="shared" si="1"/>
        <v>2</v>
      </c>
      <c r="C44" s="27" t="str">
        <f t="shared" si="1"/>
        <v>Oberliga BW</v>
      </c>
      <c r="D44" s="28" t="str">
        <f t="shared" si="1"/>
        <v>Fixplätze über Quote</v>
      </c>
      <c r="E44" s="29" t="s">
        <v>879</v>
      </c>
      <c r="F44" s="30" t="str">
        <f t="shared" si="0"/>
        <v>2</v>
      </c>
      <c r="G44" s="29" t="str">
        <f>IF(LEFT(E44,1)="B",VLOOKUP(E44,'Ranking Frauen'!A:C,3,0),IF(LEFT(E44,1)="S",VLOOKUP(E44,'Ranking Frauen'!E:G,3,0),VLOOKUP(E44,'Ranking Frauen'!I:K,3,0)))</f>
        <v>Württemberg 2</v>
      </c>
      <c r="H44" s="29"/>
      <c r="I44" s="30"/>
      <c r="J44" s="29"/>
      <c r="K44" s="29"/>
      <c r="L44" s="29"/>
      <c r="M44" s="29"/>
      <c r="N44" s="29"/>
    </row>
    <row r="45" spans="1:14" x14ac:dyDescent="0.25">
      <c r="A45" s="5"/>
      <c r="B45" s="26">
        <f t="shared" si="1"/>
        <v>2</v>
      </c>
      <c r="C45" s="27" t="str">
        <f t="shared" si="1"/>
        <v>Oberliga BW</v>
      </c>
      <c r="D45" s="28" t="str">
        <f t="shared" si="1"/>
        <v>Fixplätze über Quote</v>
      </c>
      <c r="E45" s="29" t="s">
        <v>880</v>
      </c>
      <c r="F45" s="30" t="str">
        <f t="shared" si="0"/>
        <v>3</v>
      </c>
      <c r="G45" s="29" t="str">
        <f>IF(LEFT(E45,1)="B",VLOOKUP(E45,'Ranking Frauen'!A:C,3,0),IF(LEFT(E45,1)="S",VLOOKUP(E45,'Ranking Frauen'!E:G,3,0),VLOOKUP(E45,'Ranking Frauen'!I:K,3,0)))</f>
        <v>Württemberg 3</v>
      </c>
      <c r="H45" s="29"/>
      <c r="I45" s="30"/>
      <c r="J45" s="29"/>
      <c r="K45" s="29"/>
      <c r="L45" s="29"/>
      <c r="M45" s="29"/>
      <c r="N45" s="29"/>
    </row>
    <row r="46" spans="1:14" x14ac:dyDescent="0.25">
      <c r="A46" s="5"/>
      <c r="B46" s="26">
        <f t="shared" si="1"/>
        <v>2</v>
      </c>
      <c r="C46" s="27" t="str">
        <f t="shared" si="1"/>
        <v>Oberliga BW</v>
      </c>
      <c r="D46" s="28" t="str">
        <f t="shared" si="1"/>
        <v>Fixplätze über Quote</v>
      </c>
      <c r="E46" s="29" t="s">
        <v>881</v>
      </c>
      <c r="F46" s="30" t="str">
        <f t="shared" si="0"/>
        <v>4</v>
      </c>
      <c r="G46" s="29" t="str">
        <f>IF(LEFT(E46,1)="B",VLOOKUP(E46,'Ranking Frauen'!A:C,3,0),IF(LEFT(E46,1)="S",VLOOKUP(E46,'Ranking Frauen'!E:G,3,0),VLOOKUP(E46,'Ranking Frauen'!I:K,3,0)))</f>
        <v>Württemberg 4</v>
      </c>
      <c r="H46" s="29"/>
      <c r="I46" s="30"/>
      <c r="J46" s="29"/>
      <c r="K46" s="29"/>
      <c r="L46" s="29"/>
      <c r="M46" s="29"/>
      <c r="N46" s="29"/>
    </row>
    <row r="47" spans="1:14" x14ac:dyDescent="0.25">
      <c r="A47" s="5"/>
      <c r="B47" s="26">
        <f t="shared" si="1"/>
        <v>2</v>
      </c>
      <c r="C47" s="27" t="str">
        <f t="shared" si="1"/>
        <v>Oberliga BW</v>
      </c>
      <c r="D47" s="28" t="str">
        <f t="shared" si="1"/>
        <v>Fixplätze über Quote</v>
      </c>
      <c r="E47" s="29" t="s">
        <v>882</v>
      </c>
      <c r="F47" s="30" t="str">
        <f t="shared" si="0"/>
        <v>5</v>
      </c>
      <c r="G47" s="29" t="str">
        <f>IF(LEFT(E47,1)="B",VLOOKUP(E47,'Ranking Frauen'!A:C,3,0),IF(LEFT(E47,1)="S",VLOOKUP(E47,'Ranking Frauen'!E:G,3,0),VLOOKUP(E47,'Ranking Frauen'!I:K,3,0)))</f>
        <v>Württemberg 5</v>
      </c>
      <c r="H47" s="29"/>
      <c r="I47" s="30"/>
      <c r="J47" s="29"/>
      <c r="K47" s="29"/>
      <c r="L47" s="29"/>
      <c r="M47" s="29"/>
      <c r="N47" s="29"/>
    </row>
    <row r="48" spans="1:14" x14ac:dyDescent="0.25">
      <c r="A48" s="5"/>
      <c r="B48" s="26">
        <f t="shared" si="1"/>
        <v>2</v>
      </c>
      <c r="C48" s="27" t="str">
        <f t="shared" si="1"/>
        <v>Oberliga BW</v>
      </c>
      <c r="D48" s="28" t="str">
        <f t="shared" si="1"/>
        <v>Fixplätze über Quote</v>
      </c>
      <c r="E48" s="29" t="s">
        <v>883</v>
      </c>
      <c r="F48" s="30" t="str">
        <f t="shared" si="0"/>
        <v>6</v>
      </c>
      <c r="G48" s="29" t="str">
        <f>IF(LEFT(E48,1)="B",VLOOKUP(E48,'Ranking Frauen'!A:C,3,0),IF(LEFT(E48,1)="S",VLOOKUP(E48,'Ranking Frauen'!E:G,3,0),VLOOKUP(E48,'Ranking Frauen'!I:K,3,0)))</f>
        <v>Württemberg 6</v>
      </c>
      <c r="H48" s="29"/>
      <c r="I48" s="30"/>
      <c r="J48" s="29"/>
      <c r="K48" s="29"/>
      <c r="L48" s="29"/>
      <c r="M48" s="29"/>
      <c r="N48" s="29"/>
    </row>
    <row r="49" spans="1:20" x14ac:dyDescent="0.25">
      <c r="A49" s="5"/>
      <c r="B49" s="26">
        <f t="shared" si="1"/>
        <v>2</v>
      </c>
      <c r="C49" s="27" t="str">
        <f t="shared" si="1"/>
        <v>Oberliga BW</v>
      </c>
      <c r="D49" s="28" t="str">
        <f t="shared" si="1"/>
        <v>Fixplätze über Quote</v>
      </c>
      <c r="E49" s="29" t="s">
        <v>884</v>
      </c>
      <c r="F49" s="30" t="str">
        <f t="shared" si="0"/>
        <v>7</v>
      </c>
      <c r="G49" s="29" t="str">
        <f>IF(LEFT(E49,1)="B",VLOOKUP(E49,'Ranking Frauen'!A:C,3,0),IF(LEFT(E49,1)="S",VLOOKUP(E49,'Ranking Frauen'!E:G,3,0),VLOOKUP(E49,'Ranking Frauen'!I:K,3,0)))</f>
        <v>Württemberg 7</v>
      </c>
      <c r="H49" s="29"/>
      <c r="I49" s="30"/>
      <c r="J49" s="29"/>
      <c r="K49" s="29"/>
      <c r="L49" s="29"/>
      <c r="M49" s="29"/>
      <c r="N49" s="29"/>
    </row>
    <row r="50" spans="1:20" x14ac:dyDescent="0.25">
      <c r="A50" s="5"/>
      <c r="B50" s="26">
        <f t="shared" si="1"/>
        <v>2</v>
      </c>
      <c r="C50" s="27" t="str">
        <f t="shared" si="1"/>
        <v>Oberliga BW</v>
      </c>
      <c r="D50" s="28" t="str">
        <f t="shared" si="1"/>
        <v>Fixplätze über Quote</v>
      </c>
      <c r="E50" s="29" t="s">
        <v>885</v>
      </c>
      <c r="F50" s="30" t="str">
        <f t="shared" si="0"/>
        <v>8</v>
      </c>
      <c r="G50" s="29" t="str">
        <f>IF(LEFT(E50,1)="B",VLOOKUP(E50,'Ranking Frauen'!A:C,3,0),IF(LEFT(E50,1)="S",VLOOKUP(E50,'Ranking Frauen'!E:G,3,0),VLOOKUP(E50,'Ranking Frauen'!I:K,3,0)))</f>
        <v>Württemberg 8</v>
      </c>
      <c r="H50" s="29"/>
      <c r="I50" s="30"/>
      <c r="J50" s="29"/>
      <c r="K50" s="29"/>
      <c r="L50" s="29"/>
      <c r="M50" s="29"/>
      <c r="N50" s="29"/>
    </row>
    <row r="51" spans="1:20" x14ac:dyDescent="0.25">
      <c r="A51" s="5"/>
      <c r="B51" s="26">
        <f t="shared" si="1"/>
        <v>2</v>
      </c>
      <c r="C51" s="27" t="str">
        <f t="shared" si="1"/>
        <v>Oberliga BW</v>
      </c>
      <c r="D51" s="28" t="str">
        <f t="shared" si="1"/>
        <v>Fixplätze über Quote</v>
      </c>
      <c r="E51" s="29" t="s">
        <v>886</v>
      </c>
      <c r="F51" s="30" t="str">
        <f t="shared" si="0"/>
        <v>9</v>
      </c>
      <c r="G51" s="29" t="str">
        <f>IF(LEFT(E51,1)="B",VLOOKUP(E51,'Ranking Frauen'!A:C,3,0),IF(LEFT(E51,1)="S",VLOOKUP(E51,'Ranking Frauen'!E:G,3,0),VLOOKUP(E51,'Ranking Frauen'!I:K,3,0)))</f>
        <v>Württemberg 9</v>
      </c>
      <c r="H51" s="29"/>
      <c r="I51" s="30"/>
      <c r="J51" s="29"/>
      <c r="K51" s="29"/>
      <c r="L51" s="29"/>
      <c r="M51" s="29"/>
      <c r="N51" s="29"/>
    </row>
    <row r="52" spans="1:20" x14ac:dyDescent="0.25">
      <c r="A52" s="5"/>
      <c r="B52" s="26">
        <f t="shared" si="1"/>
        <v>2</v>
      </c>
      <c r="C52" s="27" t="str">
        <f t="shared" si="1"/>
        <v>Oberliga BW</v>
      </c>
      <c r="D52" s="28" t="str">
        <f t="shared" si="1"/>
        <v>Fixplätze über Quote</v>
      </c>
      <c r="E52" s="29" t="s">
        <v>887</v>
      </c>
      <c r="F52" s="30" t="str">
        <f t="shared" si="0"/>
        <v>10</v>
      </c>
      <c r="G52" s="29" t="str">
        <f>IF(LEFT(E52,1)="B",VLOOKUP(E52,'Ranking Frauen'!A:C,3,0),IF(LEFT(E52,1)="S",VLOOKUP(E52,'Ranking Frauen'!E:G,3,0),VLOOKUP(E52,'Ranking Frauen'!I:K,3,0)))</f>
        <v>Württemberg 10</v>
      </c>
      <c r="H52" s="29"/>
      <c r="I52" s="30"/>
      <c r="J52" s="29"/>
      <c r="K52" s="29"/>
      <c r="L52" s="29"/>
      <c r="M52" s="29"/>
      <c r="N52" s="29"/>
    </row>
    <row r="53" spans="1:20" x14ac:dyDescent="0.25">
      <c r="A53" s="5"/>
      <c r="B53" s="26">
        <f t="shared" ref="B53:D58" si="2">+B52</f>
        <v>2</v>
      </c>
      <c r="C53" s="27" t="str">
        <f t="shared" si="2"/>
        <v>Oberliga BW</v>
      </c>
      <c r="D53" s="28" t="str">
        <f t="shared" si="2"/>
        <v>Fixplätze über Quote</v>
      </c>
      <c r="E53" s="29" t="s">
        <v>888</v>
      </c>
      <c r="F53" s="30" t="str">
        <f t="shared" si="0"/>
        <v>11</v>
      </c>
      <c r="G53" s="29" t="str">
        <f>IF(LEFT(E53,1)="B",VLOOKUP(E53,'Ranking Frauen'!A:C,3,0),IF(LEFT(E53,1)="S",VLOOKUP(E53,'Ranking Frauen'!E:G,3,0),VLOOKUP(E53,'Ranking Frauen'!I:K,3,0)))</f>
        <v>Württemberg 11</v>
      </c>
      <c r="H53" s="29"/>
      <c r="I53" s="30"/>
      <c r="J53" s="29"/>
      <c r="K53" s="29"/>
      <c r="L53" s="29"/>
      <c r="M53" s="29"/>
      <c r="N53" s="29"/>
    </row>
    <row r="54" spans="1:20" x14ac:dyDescent="0.25">
      <c r="A54" s="5"/>
      <c r="B54" s="26">
        <f t="shared" si="2"/>
        <v>2</v>
      </c>
      <c r="C54" s="27" t="str">
        <f t="shared" si="2"/>
        <v>Oberliga BW</v>
      </c>
      <c r="D54" s="28" t="str">
        <f t="shared" si="2"/>
        <v>Fixplätze über Quote</v>
      </c>
      <c r="E54" s="29" t="s">
        <v>889</v>
      </c>
      <c r="F54" s="30" t="str">
        <f t="shared" si="0"/>
        <v>12</v>
      </c>
      <c r="G54" s="29" t="str">
        <f>IF(LEFT(E54,1)="B",VLOOKUP(E54,'Ranking Frauen'!A:C,3,0),IF(LEFT(E54,1)="S",VLOOKUP(E54,'Ranking Frauen'!E:G,3,0),VLOOKUP(E54,'Ranking Frauen'!I:K,3,0)))</f>
        <v>Württemberg 12</v>
      </c>
      <c r="H54" s="29"/>
      <c r="I54" s="30"/>
      <c r="J54" s="29"/>
      <c r="K54" s="29"/>
      <c r="L54" s="29"/>
      <c r="M54" s="29"/>
      <c r="N54" s="29"/>
    </row>
    <row r="55" spans="1:20" x14ac:dyDescent="0.25">
      <c r="A55" s="5"/>
      <c r="B55" s="26">
        <f>+B54</f>
        <v>2</v>
      </c>
      <c r="C55" s="27" t="str">
        <f>+C54</f>
        <v>Oberliga BW</v>
      </c>
      <c r="D55" s="28" t="s">
        <v>208</v>
      </c>
      <c r="E55" s="29" t="s">
        <v>1691</v>
      </c>
      <c r="F55" s="30"/>
      <c r="G55" s="29" t="s">
        <v>209</v>
      </c>
      <c r="H55" s="29"/>
      <c r="I55" s="30"/>
      <c r="J55" s="29"/>
      <c r="K55" s="29"/>
      <c r="L55" s="29"/>
      <c r="M55" s="29"/>
      <c r="N55" s="29"/>
    </row>
    <row r="56" spans="1:20" x14ac:dyDescent="0.25">
      <c r="A56" s="5"/>
      <c r="B56" s="26">
        <f t="shared" si="2"/>
        <v>2</v>
      </c>
      <c r="C56" s="27" t="str">
        <f t="shared" si="2"/>
        <v>Oberliga BW</v>
      </c>
      <c r="D56" s="28" t="str">
        <f>+D55</f>
        <v>Sieger Relegation Oberliga BW</v>
      </c>
      <c r="E56" s="29" t="s">
        <v>1692</v>
      </c>
      <c r="F56" s="30"/>
      <c r="G56" s="29" t="s">
        <v>210</v>
      </c>
      <c r="H56" s="29"/>
      <c r="I56" s="30"/>
      <c r="J56" s="29"/>
      <c r="K56" s="29"/>
      <c r="L56" s="29"/>
      <c r="M56" s="29"/>
      <c r="N56" s="29"/>
    </row>
    <row r="57" spans="1:20" x14ac:dyDescent="0.25">
      <c r="A57" s="5"/>
      <c r="B57" s="26">
        <f t="shared" si="2"/>
        <v>2</v>
      </c>
      <c r="C57" s="27" t="str">
        <f t="shared" si="2"/>
        <v>Oberliga BW</v>
      </c>
      <c r="D57" s="28" t="str">
        <f t="shared" si="2"/>
        <v>Sieger Relegation Oberliga BW</v>
      </c>
      <c r="E57" s="29" t="s">
        <v>1693</v>
      </c>
      <c r="F57" s="30"/>
      <c r="G57" s="29" t="s">
        <v>211</v>
      </c>
      <c r="H57" s="29"/>
      <c r="I57" s="30"/>
      <c r="J57" s="29"/>
      <c r="K57" s="29"/>
      <c r="L57" s="29"/>
      <c r="M57" s="29"/>
      <c r="N57" s="29"/>
    </row>
    <row r="58" spans="1:20" x14ac:dyDescent="0.25">
      <c r="A58" s="5"/>
      <c r="B58" s="26">
        <f t="shared" si="2"/>
        <v>2</v>
      </c>
      <c r="C58" s="27" t="str">
        <f t="shared" si="2"/>
        <v>Oberliga BW</v>
      </c>
      <c r="D58" s="28" t="str">
        <f t="shared" si="2"/>
        <v>Sieger Relegation Oberliga BW</v>
      </c>
      <c r="E58" s="29" t="s">
        <v>1694</v>
      </c>
      <c r="F58" s="30"/>
      <c r="G58" s="29" t="s">
        <v>212</v>
      </c>
      <c r="H58" s="29"/>
      <c r="I58" s="30"/>
      <c r="J58" s="29"/>
      <c r="K58" s="29"/>
      <c r="L58" s="29"/>
      <c r="M58" s="29"/>
      <c r="N58" s="29"/>
    </row>
    <row r="59" spans="1:20" x14ac:dyDescent="0.25">
      <c r="A59" s="5"/>
      <c r="B59" s="26"/>
      <c r="C59" s="27"/>
      <c r="D59" s="28"/>
      <c r="E59" s="29"/>
      <c r="F59" s="30"/>
      <c r="G59" s="29"/>
      <c r="H59" s="29"/>
      <c r="I59" s="29"/>
      <c r="J59" s="24"/>
      <c r="K59" s="29"/>
      <c r="L59" s="29"/>
      <c r="M59" s="29"/>
      <c r="N59" s="29"/>
    </row>
    <row r="60" spans="1:20" x14ac:dyDescent="0.25">
      <c r="A60" s="5"/>
      <c r="B60" s="26"/>
      <c r="C60" s="27"/>
      <c r="D60" s="23" t="s">
        <v>206</v>
      </c>
      <c r="E60" s="54" t="s">
        <v>892</v>
      </c>
      <c r="F60" s="30" t="s">
        <v>890</v>
      </c>
      <c r="G60" s="29" t="str">
        <f>CONCATENATE(IF(LEFT(E60,1)="B",VLOOKUP(E60,'Ranking Frauen'!A:C,3,0),IF(LEFT(E60,1)="S",VLOOKUP(E60,'Ranking Frauen'!E:G,3,0),VLOOKUP(E60,'Ranking Frauen'!I:K,3,0)))," - ",IF(LEFT(F60,1)="B",VLOOKUP(F60,'Ranking Frauen'!A:C,3,0),IF(LEFT(F60,1)="S",VLOOKUP(F60,'Ranking Frauen'!E:G,3,0),VLOOKUP(F60,'Ranking Frauen'!I:K,3,0))))</f>
        <v>Baden 6 - Württemberg 13</v>
      </c>
      <c r="H60" s="32" t="s">
        <v>1763</v>
      </c>
      <c r="I60" s="32"/>
      <c r="J60" s="32"/>
      <c r="K60" s="32"/>
      <c r="L60" s="32"/>
      <c r="M60" s="32"/>
      <c r="N60" s="32"/>
      <c r="O60" s="33"/>
      <c r="P60" s="33"/>
      <c r="Q60" s="33"/>
      <c r="R60" s="33"/>
      <c r="S60" s="33"/>
      <c r="T60" s="33"/>
    </row>
    <row r="61" spans="1:20" x14ac:dyDescent="0.25">
      <c r="A61" s="5"/>
      <c r="B61" s="26">
        <v>2</v>
      </c>
      <c r="C61" s="27" t="s">
        <v>22</v>
      </c>
      <c r="D61" s="28" t="str">
        <f>+D60</f>
        <v>Relegationsspiele</v>
      </c>
      <c r="E61" s="29" t="s">
        <v>1054</v>
      </c>
      <c r="F61" s="30" t="s">
        <v>891</v>
      </c>
      <c r="G61" s="29" t="str">
        <f>CONCATENATE(IF(LEFT(E61,1)="B",VLOOKUP(E61,'Ranking Frauen'!A:C,3,0),IF(LEFT(E61,1)="S",VLOOKUP(E61,'Ranking Frauen'!E:G,3,0),VLOOKUP(E61,'Ranking Frauen'!I:K,3,0)))," - ",IF(LEFT(F61,1)="B",VLOOKUP(F61,'Ranking Frauen'!A:C,3,0),IF(LEFT(F61,1)="S",VLOOKUP(F61,'Ranking Frauen'!E:G,3,0),VLOOKUP(F61,'Ranking Frauen'!I:K,3,0))))</f>
        <v>Südbaden 6 - Württemberg 14</v>
      </c>
      <c r="H61" s="32" t="s">
        <v>1761</v>
      </c>
      <c r="I61" s="32"/>
      <c r="J61" s="32"/>
      <c r="K61" s="32"/>
      <c r="L61" s="32"/>
      <c r="M61" s="32"/>
      <c r="N61" s="32"/>
      <c r="O61" s="33"/>
      <c r="P61" s="33"/>
      <c r="Q61" s="33"/>
      <c r="R61" s="33"/>
      <c r="S61" s="33"/>
      <c r="T61" s="33"/>
    </row>
    <row r="62" spans="1:20" x14ac:dyDescent="0.25">
      <c r="A62" s="5"/>
      <c r="B62" s="26">
        <f t="shared" ref="B62:D63" si="3">+B61</f>
        <v>2</v>
      </c>
      <c r="C62" s="27" t="str">
        <f t="shared" si="3"/>
        <v>Oberliga BW</v>
      </c>
      <c r="D62" s="28" t="str">
        <f t="shared" si="3"/>
        <v>Relegationsspiele</v>
      </c>
      <c r="E62" s="29" t="s">
        <v>1210</v>
      </c>
      <c r="F62" s="30" t="s">
        <v>877</v>
      </c>
      <c r="G62" s="29" t="str">
        <f>CONCATENATE(IF(LEFT(E62,1)="B",VLOOKUP(E62,'Ranking Frauen'!A:C,3,0),IF(LEFT(E62,1)="S",VLOOKUP(E62,'Ranking Frauen'!E:G,3,0),VLOOKUP(E62,'Ranking Frauen'!I:K,3,0)))," - ",IF(LEFT(F62,1)="B",VLOOKUP(F62,'Ranking Frauen'!A:C,3,0),IF(LEFT(F62,1)="S",VLOOKUP(F62,'Ranking Frauen'!E:G,3,0),VLOOKUP(F62,'Ranking Frauen'!I:K,3,0))))</f>
        <v>Württemberg 15 - Südbaden 5</v>
      </c>
      <c r="H62" s="29"/>
      <c r="I62" s="29"/>
      <c r="J62" s="29"/>
      <c r="K62" s="29"/>
      <c r="L62" s="29"/>
      <c r="M62" s="29"/>
      <c r="N62" s="29"/>
    </row>
    <row r="63" spans="1:20" x14ac:dyDescent="0.25">
      <c r="A63" s="5"/>
      <c r="B63" s="26">
        <f t="shared" si="3"/>
        <v>2</v>
      </c>
      <c r="C63" s="27" t="str">
        <f t="shared" si="3"/>
        <v>Oberliga BW</v>
      </c>
      <c r="D63" s="28" t="str">
        <f t="shared" si="3"/>
        <v>Relegationsspiele</v>
      </c>
      <c r="E63" s="29" t="s">
        <v>1211</v>
      </c>
      <c r="F63" s="30" t="s">
        <v>872</v>
      </c>
      <c r="G63" s="29" t="str">
        <f>CONCATENATE(IF(LEFT(E63,1)="B",VLOOKUP(E63,'Ranking Frauen'!A:C,3,0),IF(LEFT(E63,1)="S",VLOOKUP(E63,'Ranking Frauen'!E:G,3,0),VLOOKUP(E63,'Ranking Frauen'!I:K,3,0)))," - ",IF(LEFT(F63,1)="B",VLOOKUP(F63,'Ranking Frauen'!A:C,3,0),IF(LEFT(F63,1)="S",VLOOKUP(F63,'Ranking Frauen'!E:G,3,0),VLOOKUP(F63,'Ranking Frauen'!I:K,3,0))))</f>
        <v>Württemberg 16 - Baden 5</v>
      </c>
      <c r="H63" s="29"/>
      <c r="I63" s="29"/>
      <c r="J63" s="29"/>
      <c r="K63" s="29"/>
      <c r="L63" s="29"/>
      <c r="M63" s="29"/>
      <c r="N63" s="29"/>
    </row>
    <row r="64" spans="1:20" x14ac:dyDescent="0.25">
      <c r="F64" s="35"/>
    </row>
    <row r="65" spans="2:14" x14ac:dyDescent="0.25">
      <c r="B65" s="23" t="s">
        <v>25</v>
      </c>
      <c r="C65" s="23" t="s">
        <v>6</v>
      </c>
      <c r="D65" s="23" t="s">
        <v>17</v>
      </c>
      <c r="E65" s="36" t="s">
        <v>20</v>
      </c>
      <c r="F65" s="37" t="s">
        <v>15</v>
      </c>
      <c r="G65" s="36" t="s">
        <v>0</v>
      </c>
      <c r="H65" s="36"/>
      <c r="I65" s="36"/>
      <c r="J65" s="36"/>
      <c r="K65" s="36"/>
      <c r="L65" s="36"/>
      <c r="M65" s="36"/>
      <c r="N65" s="36"/>
    </row>
    <row r="66" spans="2:14" x14ac:dyDescent="0.25">
      <c r="B66" s="26">
        <f>+C12</f>
        <v>3</v>
      </c>
      <c r="C66" s="27" t="str">
        <f>+D12</f>
        <v>Verbandsliga BW</v>
      </c>
      <c r="D66" s="28" t="s">
        <v>207</v>
      </c>
      <c r="E66" s="38" t="s">
        <v>1691</v>
      </c>
      <c r="F66" s="39"/>
      <c r="G66" s="38" t="s">
        <v>1711</v>
      </c>
      <c r="H66" s="38"/>
      <c r="I66" s="39"/>
      <c r="J66" s="38"/>
      <c r="K66" s="38"/>
      <c r="L66" s="38"/>
      <c r="M66" s="38"/>
      <c r="N66" s="38"/>
    </row>
    <row r="67" spans="2:14" x14ac:dyDescent="0.25">
      <c r="B67" s="26">
        <f>+B66</f>
        <v>3</v>
      </c>
      <c r="C67" s="28" t="str">
        <f>+C66</f>
        <v>Verbandsliga BW</v>
      </c>
      <c r="D67" s="28" t="str">
        <f>+D66</f>
        <v>Verlierer Relegation Oberliga BW</v>
      </c>
      <c r="E67" s="38" t="s">
        <v>1692</v>
      </c>
      <c r="F67" s="39"/>
      <c r="G67" s="38" t="s">
        <v>1712</v>
      </c>
      <c r="H67" s="38"/>
      <c r="I67" s="39"/>
      <c r="J67" s="38"/>
      <c r="K67" s="38"/>
      <c r="L67" s="38"/>
      <c r="M67" s="38"/>
      <c r="N67" s="38"/>
    </row>
    <row r="68" spans="2:14" x14ac:dyDescent="0.25">
      <c r="B68" s="26">
        <f t="shared" ref="B68:D83" si="4">+B67</f>
        <v>3</v>
      </c>
      <c r="C68" s="28" t="str">
        <f t="shared" si="4"/>
        <v>Verbandsliga BW</v>
      </c>
      <c r="D68" s="28" t="str">
        <f t="shared" si="4"/>
        <v>Verlierer Relegation Oberliga BW</v>
      </c>
      <c r="E68" s="38" t="s">
        <v>1693</v>
      </c>
      <c r="F68" s="39"/>
      <c r="G68" s="38" t="s">
        <v>1713</v>
      </c>
      <c r="H68" s="38"/>
      <c r="I68" s="39"/>
      <c r="J68" s="38"/>
      <c r="K68" s="38"/>
      <c r="L68" s="38"/>
      <c r="M68" s="38"/>
      <c r="N68" s="38"/>
    </row>
    <row r="69" spans="2:14" x14ac:dyDescent="0.25">
      <c r="B69" s="26">
        <f t="shared" si="4"/>
        <v>3</v>
      </c>
      <c r="C69" s="28" t="str">
        <f t="shared" si="4"/>
        <v>Verbandsliga BW</v>
      </c>
      <c r="D69" s="28" t="str">
        <f t="shared" si="4"/>
        <v>Verlierer Relegation Oberliga BW</v>
      </c>
      <c r="E69" s="38" t="s">
        <v>1694</v>
      </c>
      <c r="F69" s="39"/>
      <c r="G69" s="38" t="s">
        <v>1714</v>
      </c>
      <c r="H69" s="38"/>
      <c r="I69" s="39"/>
      <c r="J69" s="38"/>
      <c r="K69" s="38"/>
      <c r="L69" s="38"/>
      <c r="M69" s="38"/>
      <c r="N69" s="38"/>
    </row>
    <row r="70" spans="2:14" x14ac:dyDescent="0.25">
      <c r="B70" s="26">
        <f t="shared" si="4"/>
        <v>3</v>
      </c>
      <c r="C70" s="28" t="str">
        <f t="shared" si="4"/>
        <v>Verbandsliga BW</v>
      </c>
      <c r="D70" s="28" t="s">
        <v>38</v>
      </c>
      <c r="E70" s="38" t="s">
        <v>893</v>
      </c>
      <c r="F70" s="39" t="str">
        <f t="shared" ref="F70:F105" si="5">MID(E70,3,3)</f>
        <v>7</v>
      </c>
      <c r="G70" s="38" t="str">
        <f>IF(LEFT(E70,1)="B",VLOOKUP(E70,'Ranking Frauen'!A:C,3,0),IF(LEFT(E70,1)="S",VLOOKUP(E70,'Ranking Frauen'!E:G,3,0),VLOOKUP(E70,'Ranking Frauen'!I:K,3,0)))</f>
        <v>Baden 7</v>
      </c>
      <c r="H70" s="38"/>
      <c r="I70" s="39"/>
      <c r="J70" s="38"/>
      <c r="K70" s="38"/>
      <c r="L70" s="38"/>
      <c r="M70" s="38"/>
      <c r="N70" s="38"/>
    </row>
    <row r="71" spans="2:14" x14ac:dyDescent="0.25">
      <c r="B71" s="26">
        <f t="shared" si="4"/>
        <v>3</v>
      </c>
      <c r="C71" s="28" t="str">
        <f t="shared" si="4"/>
        <v>Verbandsliga BW</v>
      </c>
      <c r="D71" s="28" t="str">
        <f>+D70</f>
        <v>Fixplätze über Quote</v>
      </c>
      <c r="E71" s="38" t="s">
        <v>894</v>
      </c>
      <c r="F71" s="39" t="str">
        <f t="shared" si="5"/>
        <v>8</v>
      </c>
      <c r="G71" s="38" t="str">
        <f>IF(LEFT(E71,1)="B",VLOOKUP(E71,'Ranking Frauen'!A:C,3,0),IF(LEFT(E71,1)="S",VLOOKUP(E71,'Ranking Frauen'!E:G,3,0),VLOOKUP(E71,'Ranking Frauen'!I:K,3,0)))</f>
        <v>Baden 8</v>
      </c>
      <c r="H71" s="38"/>
      <c r="I71" s="39"/>
      <c r="J71" s="38"/>
      <c r="K71" s="38"/>
      <c r="L71" s="38"/>
      <c r="M71" s="38"/>
      <c r="N71" s="38"/>
    </row>
    <row r="72" spans="2:14" x14ac:dyDescent="0.25">
      <c r="B72" s="26">
        <f t="shared" si="4"/>
        <v>3</v>
      </c>
      <c r="C72" s="28" t="str">
        <f t="shared" si="4"/>
        <v>Verbandsliga BW</v>
      </c>
      <c r="D72" s="28" t="str">
        <f t="shared" si="4"/>
        <v>Fixplätze über Quote</v>
      </c>
      <c r="E72" s="38" t="s">
        <v>895</v>
      </c>
      <c r="F72" s="39" t="str">
        <f t="shared" si="5"/>
        <v>9</v>
      </c>
      <c r="G72" s="38" t="str">
        <f>IF(LEFT(E72,1)="B",VLOOKUP(E72,'Ranking Frauen'!A:C,3,0),IF(LEFT(E72,1)="S",VLOOKUP(E72,'Ranking Frauen'!E:G,3,0),VLOOKUP(E72,'Ranking Frauen'!I:K,3,0)))</f>
        <v>Baden 9</v>
      </c>
      <c r="H72" s="38"/>
      <c r="I72" s="39"/>
      <c r="J72" s="38"/>
      <c r="K72" s="38"/>
      <c r="L72" s="38"/>
      <c r="M72" s="38"/>
      <c r="N72" s="38"/>
    </row>
    <row r="73" spans="2:14" x14ac:dyDescent="0.25">
      <c r="B73" s="26">
        <f t="shared" si="4"/>
        <v>3</v>
      </c>
      <c r="C73" s="28" t="str">
        <f t="shared" si="4"/>
        <v>Verbandsliga BW</v>
      </c>
      <c r="D73" s="28" t="str">
        <f t="shared" si="4"/>
        <v>Fixplätze über Quote</v>
      </c>
      <c r="E73" s="38" t="s">
        <v>896</v>
      </c>
      <c r="F73" s="39" t="str">
        <f t="shared" si="5"/>
        <v>10</v>
      </c>
      <c r="G73" s="38" t="str">
        <f>IF(LEFT(E73,1)="B",VLOOKUP(E73,'Ranking Frauen'!A:C,3,0),IF(LEFT(E73,1)="S",VLOOKUP(E73,'Ranking Frauen'!E:G,3,0),VLOOKUP(E73,'Ranking Frauen'!I:K,3,0)))</f>
        <v>Baden 10</v>
      </c>
      <c r="H73" s="38"/>
      <c r="I73" s="39"/>
      <c r="J73" s="38"/>
      <c r="K73" s="38"/>
      <c r="L73" s="38"/>
      <c r="M73" s="38"/>
      <c r="N73" s="38"/>
    </row>
    <row r="74" spans="2:14" x14ac:dyDescent="0.25">
      <c r="B74" s="26">
        <f t="shared" si="4"/>
        <v>3</v>
      </c>
      <c r="C74" s="28" t="str">
        <f t="shared" si="4"/>
        <v>Verbandsliga BW</v>
      </c>
      <c r="D74" s="28" t="str">
        <f t="shared" si="4"/>
        <v>Fixplätze über Quote</v>
      </c>
      <c r="E74" s="38" t="s">
        <v>897</v>
      </c>
      <c r="F74" s="39" t="str">
        <f t="shared" si="5"/>
        <v>11</v>
      </c>
      <c r="G74" s="38" t="str">
        <f>IF(LEFT(E74,1)="B",VLOOKUP(E74,'Ranking Frauen'!A:C,3,0),IF(LEFT(E74,1)="S",VLOOKUP(E74,'Ranking Frauen'!E:G,3,0),VLOOKUP(E74,'Ranking Frauen'!I:K,3,0)))</f>
        <v>Baden 11</v>
      </c>
      <c r="H74" s="38"/>
      <c r="I74" s="39"/>
      <c r="J74" s="38"/>
      <c r="K74" s="38"/>
      <c r="L74" s="38"/>
      <c r="M74" s="38"/>
      <c r="N74" s="38"/>
    </row>
    <row r="75" spans="2:14" x14ac:dyDescent="0.25">
      <c r="B75" s="26">
        <f t="shared" si="4"/>
        <v>3</v>
      </c>
      <c r="C75" s="28" t="str">
        <f t="shared" si="4"/>
        <v>Verbandsliga BW</v>
      </c>
      <c r="D75" s="28" t="str">
        <f t="shared" si="4"/>
        <v>Fixplätze über Quote</v>
      </c>
      <c r="E75" s="38" t="s">
        <v>898</v>
      </c>
      <c r="F75" s="39" t="str">
        <f t="shared" si="5"/>
        <v>12</v>
      </c>
      <c r="G75" s="38" t="str">
        <f>IF(LEFT(E75,1)="B",VLOOKUP(E75,'Ranking Frauen'!A:C,3,0),IF(LEFT(E75,1)="S",VLOOKUP(E75,'Ranking Frauen'!E:G,3,0),VLOOKUP(E75,'Ranking Frauen'!I:K,3,0)))</f>
        <v>Baden 12</v>
      </c>
      <c r="H75" s="38"/>
      <c r="I75" s="39"/>
      <c r="J75" s="38"/>
      <c r="K75" s="38"/>
      <c r="L75" s="38"/>
      <c r="M75" s="38"/>
      <c r="N75" s="38"/>
    </row>
    <row r="76" spans="2:14" x14ac:dyDescent="0.25">
      <c r="B76" s="26">
        <f t="shared" si="4"/>
        <v>3</v>
      </c>
      <c r="C76" s="28" t="str">
        <f t="shared" si="4"/>
        <v>Verbandsliga BW</v>
      </c>
      <c r="D76" s="28" t="str">
        <f t="shared" si="4"/>
        <v>Fixplätze über Quote</v>
      </c>
      <c r="E76" s="38" t="s">
        <v>899</v>
      </c>
      <c r="F76" s="39" t="str">
        <f t="shared" si="5"/>
        <v>13</v>
      </c>
      <c r="G76" s="38" t="str">
        <f>IF(LEFT(E76,1)="B",VLOOKUP(E76,'Ranking Frauen'!A:C,3,0),IF(LEFT(E76,1)="S",VLOOKUP(E76,'Ranking Frauen'!E:G,3,0),VLOOKUP(E76,'Ranking Frauen'!I:K,3,0)))</f>
        <v>Baden 13</v>
      </c>
      <c r="H76" s="38"/>
      <c r="I76" s="39"/>
      <c r="J76" s="38"/>
      <c r="K76" s="38"/>
      <c r="L76" s="38"/>
      <c r="M76" s="38"/>
      <c r="N76" s="38"/>
    </row>
    <row r="77" spans="2:14" x14ac:dyDescent="0.25">
      <c r="B77" s="26">
        <f t="shared" si="4"/>
        <v>3</v>
      </c>
      <c r="C77" s="28" t="str">
        <f t="shared" si="4"/>
        <v>Verbandsliga BW</v>
      </c>
      <c r="D77" s="28" t="str">
        <f t="shared" si="4"/>
        <v>Fixplätze über Quote</v>
      </c>
      <c r="E77" s="38" t="s">
        <v>1055</v>
      </c>
      <c r="F77" s="39" t="str">
        <f t="shared" si="5"/>
        <v>7</v>
      </c>
      <c r="G77" s="38" t="str">
        <f>IF(LEFT(E77,1)="B",VLOOKUP(E77,'Ranking Frauen'!A:C,3,0),IF(LEFT(E77,1)="S",VLOOKUP(E77,'Ranking Frauen'!E:G,3,0),VLOOKUP(E77,'Ranking Frauen'!I:K,3,0)))</f>
        <v>Südbaden 7</v>
      </c>
      <c r="H77" s="38"/>
      <c r="I77" s="39"/>
      <c r="J77" s="38"/>
      <c r="K77" s="38"/>
      <c r="L77" s="38"/>
      <c r="M77" s="38"/>
      <c r="N77" s="38"/>
    </row>
    <row r="78" spans="2:14" x14ac:dyDescent="0.25">
      <c r="B78" s="26">
        <f t="shared" si="4"/>
        <v>3</v>
      </c>
      <c r="C78" s="28" t="str">
        <f t="shared" si="4"/>
        <v>Verbandsliga BW</v>
      </c>
      <c r="D78" s="28" t="str">
        <f t="shared" si="4"/>
        <v>Fixplätze über Quote</v>
      </c>
      <c r="E78" s="38" t="s">
        <v>1056</v>
      </c>
      <c r="F78" s="39" t="str">
        <f t="shared" si="5"/>
        <v>8</v>
      </c>
      <c r="G78" s="38" t="str">
        <f>IF(LEFT(E78,1)="B",VLOOKUP(E78,'Ranking Frauen'!A:C,3,0),IF(LEFT(E78,1)="S",VLOOKUP(E78,'Ranking Frauen'!E:G,3,0),VLOOKUP(E78,'Ranking Frauen'!I:K,3,0)))</f>
        <v>Südbaden 8</v>
      </c>
      <c r="H78" s="38"/>
      <c r="I78" s="39"/>
      <c r="J78" s="38"/>
      <c r="K78" s="38"/>
      <c r="L78" s="38"/>
      <c r="M78" s="38"/>
      <c r="N78" s="38"/>
    </row>
    <row r="79" spans="2:14" x14ac:dyDescent="0.25">
      <c r="B79" s="26">
        <f t="shared" si="4"/>
        <v>3</v>
      </c>
      <c r="C79" s="28" t="str">
        <f t="shared" si="4"/>
        <v>Verbandsliga BW</v>
      </c>
      <c r="D79" s="28" t="str">
        <f t="shared" si="4"/>
        <v>Fixplätze über Quote</v>
      </c>
      <c r="E79" s="38" t="s">
        <v>1057</v>
      </c>
      <c r="F79" s="39" t="str">
        <f t="shared" si="5"/>
        <v>9</v>
      </c>
      <c r="G79" s="38" t="str">
        <f>IF(LEFT(E79,1)="B",VLOOKUP(E79,'Ranking Frauen'!A:C,3,0),IF(LEFT(E79,1)="S",VLOOKUP(E79,'Ranking Frauen'!E:G,3,0),VLOOKUP(E79,'Ranking Frauen'!I:K,3,0)))</f>
        <v>Südbaden 9</v>
      </c>
      <c r="H79" s="38"/>
      <c r="I79" s="39"/>
      <c r="J79" s="38"/>
      <c r="K79" s="38"/>
      <c r="L79" s="38"/>
      <c r="M79" s="38"/>
      <c r="N79" s="38"/>
    </row>
    <row r="80" spans="2:14" x14ac:dyDescent="0.25">
      <c r="B80" s="26">
        <f t="shared" si="4"/>
        <v>3</v>
      </c>
      <c r="C80" s="28" t="str">
        <f t="shared" si="4"/>
        <v>Verbandsliga BW</v>
      </c>
      <c r="D80" s="28" t="str">
        <f t="shared" si="4"/>
        <v>Fixplätze über Quote</v>
      </c>
      <c r="E80" s="38" t="s">
        <v>1058</v>
      </c>
      <c r="F80" s="39" t="str">
        <f t="shared" si="5"/>
        <v>10</v>
      </c>
      <c r="G80" s="38" t="str">
        <f>IF(LEFT(E80,1)="B",VLOOKUP(E80,'Ranking Frauen'!A:C,3,0),IF(LEFT(E80,1)="S",VLOOKUP(E80,'Ranking Frauen'!E:G,3,0),VLOOKUP(E80,'Ranking Frauen'!I:K,3,0)))</f>
        <v>Südbaden 10</v>
      </c>
      <c r="H80" s="38"/>
      <c r="I80" s="39"/>
      <c r="J80" s="38"/>
      <c r="K80" s="38"/>
      <c r="L80" s="38"/>
      <c r="M80" s="38"/>
      <c r="N80" s="38"/>
    </row>
    <row r="81" spans="2:14" x14ac:dyDescent="0.25">
      <c r="B81" s="26">
        <f t="shared" si="4"/>
        <v>3</v>
      </c>
      <c r="C81" s="28" t="str">
        <f t="shared" si="4"/>
        <v>Verbandsliga BW</v>
      </c>
      <c r="D81" s="28" t="str">
        <f t="shared" si="4"/>
        <v>Fixplätze über Quote</v>
      </c>
      <c r="E81" s="38" t="s">
        <v>1059</v>
      </c>
      <c r="F81" s="39" t="str">
        <f t="shared" si="5"/>
        <v>11</v>
      </c>
      <c r="G81" s="38" t="str">
        <f>IF(LEFT(E81,1)="B",VLOOKUP(E81,'Ranking Frauen'!A:C,3,0),IF(LEFT(E81,1)="S",VLOOKUP(E81,'Ranking Frauen'!E:G,3,0),VLOOKUP(E81,'Ranking Frauen'!I:K,3,0)))</f>
        <v>Südbaden 11</v>
      </c>
      <c r="H81" s="38"/>
      <c r="I81" s="39"/>
      <c r="J81" s="38"/>
      <c r="K81" s="38"/>
      <c r="L81" s="38"/>
      <c r="M81" s="38"/>
      <c r="N81" s="38"/>
    </row>
    <row r="82" spans="2:14" x14ac:dyDescent="0.25">
      <c r="B82" s="26">
        <f t="shared" si="4"/>
        <v>3</v>
      </c>
      <c r="C82" s="28" t="str">
        <f t="shared" si="4"/>
        <v>Verbandsliga BW</v>
      </c>
      <c r="D82" s="28" t="str">
        <f t="shared" si="4"/>
        <v>Fixplätze über Quote</v>
      </c>
      <c r="E82" s="38" t="s">
        <v>1060</v>
      </c>
      <c r="F82" s="39" t="str">
        <f t="shared" si="5"/>
        <v>12</v>
      </c>
      <c r="G82" s="38" t="str">
        <f>IF(LEFT(E82,1)="B",VLOOKUP(E82,'Ranking Frauen'!A:C,3,0),IF(LEFT(E82,1)="S",VLOOKUP(E82,'Ranking Frauen'!E:G,3,0),VLOOKUP(E82,'Ranking Frauen'!I:K,3,0)))</f>
        <v>Südbaden 12</v>
      </c>
      <c r="H82" s="38"/>
      <c r="I82" s="39"/>
      <c r="J82" s="38"/>
      <c r="K82" s="38"/>
      <c r="L82" s="38"/>
      <c r="M82" s="38"/>
      <c r="N82" s="38"/>
    </row>
    <row r="83" spans="2:14" x14ac:dyDescent="0.25">
      <c r="B83" s="26">
        <f t="shared" si="4"/>
        <v>3</v>
      </c>
      <c r="C83" s="28" t="str">
        <f t="shared" si="4"/>
        <v>Verbandsliga BW</v>
      </c>
      <c r="D83" s="28" t="str">
        <f t="shared" si="4"/>
        <v>Fixplätze über Quote</v>
      </c>
      <c r="E83" s="38" t="s">
        <v>1061</v>
      </c>
      <c r="F83" s="39" t="str">
        <f t="shared" si="5"/>
        <v>13</v>
      </c>
      <c r="G83" s="38" t="str">
        <f>IF(LEFT(E83,1)="B",VLOOKUP(E83,'Ranking Frauen'!A:C,3,0),IF(LEFT(E83,1)="S",VLOOKUP(E83,'Ranking Frauen'!E:G,3,0),VLOOKUP(E83,'Ranking Frauen'!I:K,3,0)))</f>
        <v>Südbaden 13</v>
      </c>
      <c r="H83" s="38"/>
      <c r="I83" s="39"/>
      <c r="J83" s="38"/>
      <c r="K83" s="38"/>
      <c r="L83" s="38"/>
      <c r="M83" s="38"/>
      <c r="N83" s="38"/>
    </row>
    <row r="84" spans="2:14" x14ac:dyDescent="0.25">
      <c r="B84" s="26">
        <f t="shared" ref="B84:D99" si="6">+B83</f>
        <v>3</v>
      </c>
      <c r="C84" s="28" t="str">
        <f t="shared" si="6"/>
        <v>Verbandsliga BW</v>
      </c>
      <c r="D84" s="28" t="str">
        <f t="shared" si="6"/>
        <v>Fixplätze über Quote</v>
      </c>
      <c r="E84" s="38" t="s">
        <v>1212</v>
      </c>
      <c r="F84" s="39" t="str">
        <f t="shared" si="5"/>
        <v>17</v>
      </c>
      <c r="G84" s="38" t="str">
        <f>IF(LEFT(E84,1)="B",VLOOKUP(E84,'Ranking Frauen'!A:C,3,0),IF(LEFT(E84,1)="S",VLOOKUP(E84,'Ranking Frauen'!E:G,3,0),VLOOKUP(E84,'Ranking Frauen'!I:K,3,0)))</f>
        <v>Württemberg 17</v>
      </c>
      <c r="H84" s="38"/>
      <c r="I84" s="39"/>
      <c r="J84" s="38"/>
      <c r="K84" s="38"/>
      <c r="L84" s="38"/>
      <c r="M84" s="38"/>
      <c r="N84" s="38"/>
    </row>
    <row r="85" spans="2:14" x14ac:dyDescent="0.25">
      <c r="B85" s="26">
        <f t="shared" si="6"/>
        <v>3</v>
      </c>
      <c r="C85" s="28" t="str">
        <f t="shared" si="6"/>
        <v>Verbandsliga BW</v>
      </c>
      <c r="D85" s="28" t="str">
        <f t="shared" si="6"/>
        <v>Fixplätze über Quote</v>
      </c>
      <c r="E85" s="38" t="s">
        <v>1213</v>
      </c>
      <c r="F85" s="39" t="str">
        <f t="shared" si="5"/>
        <v>18</v>
      </c>
      <c r="G85" s="38" t="str">
        <f>IF(LEFT(E85,1)="B",VLOOKUP(E85,'Ranking Frauen'!A:C,3,0),IF(LEFT(E85,1)="S",VLOOKUP(E85,'Ranking Frauen'!E:G,3,0),VLOOKUP(E85,'Ranking Frauen'!I:K,3,0)))</f>
        <v>Württemberg 18</v>
      </c>
      <c r="H85" s="38"/>
      <c r="I85" s="39"/>
      <c r="J85" s="38"/>
      <c r="K85" s="38"/>
      <c r="L85" s="38"/>
      <c r="M85" s="38"/>
      <c r="N85" s="38"/>
    </row>
    <row r="86" spans="2:14" x14ac:dyDescent="0.25">
      <c r="B86" s="26">
        <f t="shared" si="6"/>
        <v>3</v>
      </c>
      <c r="C86" s="28" t="str">
        <f t="shared" si="6"/>
        <v>Verbandsliga BW</v>
      </c>
      <c r="D86" s="28" t="str">
        <f t="shared" si="6"/>
        <v>Fixplätze über Quote</v>
      </c>
      <c r="E86" s="38" t="s">
        <v>1214</v>
      </c>
      <c r="F86" s="39" t="str">
        <f t="shared" si="5"/>
        <v>19</v>
      </c>
      <c r="G86" s="38" t="str">
        <f>IF(LEFT(E86,1)="B",VLOOKUP(E86,'Ranking Frauen'!A:C,3,0),IF(LEFT(E86,1)="S",VLOOKUP(E86,'Ranking Frauen'!E:G,3,0),VLOOKUP(E86,'Ranking Frauen'!I:K,3,0)))</f>
        <v>Württemberg 19</v>
      </c>
      <c r="H86" s="38"/>
      <c r="I86" s="39"/>
      <c r="J86" s="38"/>
      <c r="K86" s="38"/>
      <c r="L86" s="38"/>
      <c r="M86" s="38"/>
      <c r="N86" s="38"/>
    </row>
    <row r="87" spans="2:14" x14ac:dyDescent="0.25">
      <c r="B87" s="26">
        <f t="shared" si="6"/>
        <v>3</v>
      </c>
      <c r="C87" s="28" t="str">
        <f t="shared" si="6"/>
        <v>Verbandsliga BW</v>
      </c>
      <c r="D87" s="28" t="str">
        <f t="shared" si="6"/>
        <v>Fixplätze über Quote</v>
      </c>
      <c r="E87" s="38" t="s">
        <v>1215</v>
      </c>
      <c r="F87" s="39" t="str">
        <f t="shared" si="5"/>
        <v>20</v>
      </c>
      <c r="G87" s="38" t="str">
        <f>IF(LEFT(E87,1)="B",VLOOKUP(E87,'Ranking Frauen'!A:C,3,0),IF(LEFT(E87,1)="S",VLOOKUP(E87,'Ranking Frauen'!E:G,3,0),VLOOKUP(E87,'Ranking Frauen'!I:K,3,0)))</f>
        <v>Württemberg 20</v>
      </c>
      <c r="H87" s="38"/>
      <c r="I87" s="39"/>
      <c r="J87" s="38"/>
      <c r="K87" s="38"/>
      <c r="L87" s="38"/>
      <c r="M87" s="38"/>
      <c r="N87" s="38"/>
    </row>
    <row r="88" spans="2:14" x14ac:dyDescent="0.25">
      <c r="B88" s="26">
        <f t="shared" si="6"/>
        <v>3</v>
      </c>
      <c r="C88" s="28" t="str">
        <f t="shared" si="6"/>
        <v>Verbandsliga BW</v>
      </c>
      <c r="D88" s="28" t="str">
        <f t="shared" si="6"/>
        <v>Fixplätze über Quote</v>
      </c>
      <c r="E88" s="38" t="s">
        <v>1216</v>
      </c>
      <c r="F88" s="39" t="str">
        <f t="shared" si="5"/>
        <v>21</v>
      </c>
      <c r="G88" s="38" t="str">
        <f>IF(LEFT(E88,1)="B",VLOOKUP(E88,'Ranking Frauen'!A:C,3,0),IF(LEFT(E88,1)="S",VLOOKUP(E88,'Ranking Frauen'!E:G,3,0),VLOOKUP(E88,'Ranking Frauen'!I:K,3,0)))</f>
        <v>Württemberg 21</v>
      </c>
      <c r="H88" s="38"/>
      <c r="I88" s="39"/>
      <c r="J88" s="38"/>
      <c r="K88" s="38"/>
      <c r="L88" s="38"/>
      <c r="M88" s="38"/>
      <c r="N88" s="38"/>
    </row>
    <row r="89" spans="2:14" x14ac:dyDescent="0.25">
      <c r="B89" s="26">
        <f t="shared" si="6"/>
        <v>3</v>
      </c>
      <c r="C89" s="28" t="str">
        <f t="shared" si="6"/>
        <v>Verbandsliga BW</v>
      </c>
      <c r="D89" s="28" t="str">
        <f t="shared" si="6"/>
        <v>Fixplätze über Quote</v>
      </c>
      <c r="E89" s="38" t="s">
        <v>1217</v>
      </c>
      <c r="F89" s="39" t="str">
        <f t="shared" si="5"/>
        <v>22</v>
      </c>
      <c r="G89" s="38" t="str">
        <f>IF(LEFT(E89,1)="B",VLOOKUP(E89,'Ranking Frauen'!A:C,3,0),IF(LEFT(E89,1)="S",VLOOKUP(E89,'Ranking Frauen'!E:G,3,0),VLOOKUP(E89,'Ranking Frauen'!I:K,3,0)))</f>
        <v>Württemberg 22</v>
      </c>
      <c r="H89" s="38"/>
      <c r="I89" s="39"/>
      <c r="J89" s="38"/>
      <c r="K89" s="38"/>
      <c r="L89" s="38"/>
      <c r="M89" s="38"/>
      <c r="N89" s="38"/>
    </row>
    <row r="90" spans="2:14" x14ac:dyDescent="0.25">
      <c r="B90" s="26">
        <f t="shared" si="6"/>
        <v>3</v>
      </c>
      <c r="C90" s="28" t="str">
        <f t="shared" si="6"/>
        <v>Verbandsliga BW</v>
      </c>
      <c r="D90" s="28" t="str">
        <f t="shared" si="6"/>
        <v>Fixplätze über Quote</v>
      </c>
      <c r="E90" s="38" t="s">
        <v>1218</v>
      </c>
      <c r="F90" s="39" t="str">
        <f t="shared" si="5"/>
        <v>23</v>
      </c>
      <c r="G90" s="38" t="str">
        <f>IF(LEFT(E90,1)="B",VLOOKUP(E90,'Ranking Frauen'!A:C,3,0),IF(LEFT(E90,1)="S",VLOOKUP(E90,'Ranking Frauen'!E:G,3,0),VLOOKUP(E90,'Ranking Frauen'!I:K,3,0)))</f>
        <v>Württemberg 23</v>
      </c>
      <c r="H90" s="38"/>
      <c r="I90" s="39"/>
      <c r="J90" s="38"/>
      <c r="K90" s="38"/>
      <c r="L90" s="38"/>
      <c r="M90" s="38"/>
      <c r="N90" s="38"/>
    </row>
    <row r="91" spans="2:14" x14ac:dyDescent="0.25">
      <c r="B91" s="26">
        <f t="shared" si="6"/>
        <v>3</v>
      </c>
      <c r="C91" s="28" t="str">
        <f t="shared" si="6"/>
        <v>Verbandsliga BW</v>
      </c>
      <c r="D91" s="28" t="str">
        <f t="shared" si="6"/>
        <v>Fixplätze über Quote</v>
      </c>
      <c r="E91" s="38" t="s">
        <v>1219</v>
      </c>
      <c r="F91" s="39" t="str">
        <f t="shared" si="5"/>
        <v>24</v>
      </c>
      <c r="G91" s="38" t="str">
        <f>IF(LEFT(E91,1)="B",VLOOKUP(E91,'Ranking Frauen'!A:C,3,0),IF(LEFT(E91,1)="S",VLOOKUP(E91,'Ranking Frauen'!E:G,3,0),VLOOKUP(E91,'Ranking Frauen'!I:K,3,0)))</f>
        <v>Württemberg 24</v>
      </c>
      <c r="H91" s="38"/>
      <c r="I91" s="39"/>
      <c r="J91" s="38"/>
      <c r="K91" s="38"/>
      <c r="L91" s="38"/>
      <c r="M91" s="38"/>
      <c r="N91" s="38"/>
    </row>
    <row r="92" spans="2:14" x14ac:dyDescent="0.25">
      <c r="B92" s="26">
        <f t="shared" si="6"/>
        <v>3</v>
      </c>
      <c r="C92" s="28" t="str">
        <f t="shared" si="6"/>
        <v>Verbandsliga BW</v>
      </c>
      <c r="D92" s="28" t="str">
        <f t="shared" si="6"/>
        <v>Fixplätze über Quote</v>
      </c>
      <c r="E92" s="38" t="s">
        <v>1220</v>
      </c>
      <c r="F92" s="39" t="str">
        <f t="shared" si="5"/>
        <v>25</v>
      </c>
      <c r="G92" s="38" t="str">
        <f>IF(LEFT(E92,1)="B",VLOOKUP(E92,'Ranking Frauen'!A:C,3,0),IF(LEFT(E92,1)="S",VLOOKUP(E92,'Ranking Frauen'!E:G,3,0),VLOOKUP(E92,'Ranking Frauen'!I:K,3,0)))</f>
        <v>Württemberg 25</v>
      </c>
      <c r="H92" s="38"/>
      <c r="I92" s="39"/>
      <c r="J92" s="38"/>
      <c r="K92" s="38"/>
      <c r="L92" s="38"/>
      <c r="M92" s="38"/>
      <c r="N92" s="38"/>
    </row>
    <row r="93" spans="2:14" x14ac:dyDescent="0.25">
      <c r="B93" s="26">
        <f t="shared" si="6"/>
        <v>3</v>
      </c>
      <c r="C93" s="28" t="str">
        <f t="shared" si="6"/>
        <v>Verbandsliga BW</v>
      </c>
      <c r="D93" s="28" t="str">
        <f t="shared" si="6"/>
        <v>Fixplätze über Quote</v>
      </c>
      <c r="E93" s="38" t="s">
        <v>1221</v>
      </c>
      <c r="F93" s="39" t="str">
        <f t="shared" si="5"/>
        <v>26</v>
      </c>
      <c r="G93" s="38" t="str">
        <f>IF(LEFT(E93,1)="B",VLOOKUP(E93,'Ranking Frauen'!A:C,3,0),IF(LEFT(E93,1)="S",VLOOKUP(E93,'Ranking Frauen'!E:G,3,0),VLOOKUP(E93,'Ranking Frauen'!I:K,3,0)))</f>
        <v>Württemberg 26</v>
      </c>
      <c r="H93" s="38"/>
      <c r="I93" s="39"/>
      <c r="J93" s="38"/>
      <c r="K93" s="38"/>
      <c r="L93" s="38"/>
      <c r="M93" s="38"/>
      <c r="N93" s="38"/>
    </row>
    <row r="94" spans="2:14" x14ac:dyDescent="0.25">
      <c r="B94" s="26">
        <f t="shared" si="6"/>
        <v>3</v>
      </c>
      <c r="C94" s="28" t="str">
        <f t="shared" si="6"/>
        <v>Verbandsliga BW</v>
      </c>
      <c r="D94" s="28" t="str">
        <f t="shared" si="6"/>
        <v>Fixplätze über Quote</v>
      </c>
      <c r="E94" s="38" t="s">
        <v>1222</v>
      </c>
      <c r="F94" s="39" t="str">
        <f t="shared" si="5"/>
        <v>27</v>
      </c>
      <c r="G94" s="38" t="str">
        <f>IF(LEFT(E94,1)="B",VLOOKUP(E94,'Ranking Frauen'!A:C,3,0),IF(LEFT(E94,1)="S",VLOOKUP(E94,'Ranking Frauen'!E:G,3,0),VLOOKUP(E94,'Ranking Frauen'!I:K,3,0)))</f>
        <v>Württemberg 27</v>
      </c>
      <c r="H94" s="38"/>
      <c r="I94" s="39"/>
      <c r="J94" s="38"/>
      <c r="K94" s="38"/>
      <c r="L94" s="38"/>
      <c r="M94" s="38"/>
      <c r="N94" s="38"/>
    </row>
    <row r="95" spans="2:14" x14ac:dyDescent="0.25">
      <c r="B95" s="26">
        <f t="shared" si="6"/>
        <v>3</v>
      </c>
      <c r="C95" s="28" t="str">
        <f t="shared" si="6"/>
        <v>Verbandsliga BW</v>
      </c>
      <c r="D95" s="28" t="str">
        <f t="shared" si="6"/>
        <v>Fixplätze über Quote</v>
      </c>
      <c r="E95" s="38" t="s">
        <v>1223</v>
      </c>
      <c r="F95" s="39" t="str">
        <f t="shared" si="5"/>
        <v>28</v>
      </c>
      <c r="G95" s="38" t="str">
        <f>IF(LEFT(E95,1)="B",VLOOKUP(E95,'Ranking Frauen'!A:C,3,0),IF(LEFT(E95,1)="S",VLOOKUP(E95,'Ranking Frauen'!E:G,3,0),VLOOKUP(E95,'Ranking Frauen'!I:K,3,0)))</f>
        <v>Württemberg 28</v>
      </c>
      <c r="H95" s="38"/>
      <c r="I95" s="39"/>
      <c r="J95" s="38"/>
      <c r="K95" s="38"/>
      <c r="L95" s="38"/>
      <c r="M95" s="38"/>
      <c r="N95" s="38"/>
    </row>
    <row r="96" spans="2:14" x14ac:dyDescent="0.25">
      <c r="B96" s="26">
        <f t="shared" si="6"/>
        <v>3</v>
      </c>
      <c r="C96" s="28" t="str">
        <f t="shared" si="6"/>
        <v>Verbandsliga BW</v>
      </c>
      <c r="D96" s="28" t="str">
        <f t="shared" si="6"/>
        <v>Fixplätze über Quote</v>
      </c>
      <c r="E96" s="38" t="s">
        <v>1224</v>
      </c>
      <c r="F96" s="39" t="str">
        <f t="shared" si="5"/>
        <v>29</v>
      </c>
      <c r="G96" s="38" t="str">
        <f>IF(LEFT(E96,1)="B",VLOOKUP(E96,'Ranking Frauen'!A:C,3,0),IF(LEFT(E96,1)="S",VLOOKUP(E96,'Ranking Frauen'!E:G,3,0),VLOOKUP(E96,'Ranking Frauen'!I:K,3,0)))</f>
        <v>Württemberg 29</v>
      </c>
      <c r="H96" s="38"/>
      <c r="I96" s="39"/>
      <c r="J96" s="38"/>
      <c r="K96" s="38"/>
      <c r="L96" s="38"/>
      <c r="M96" s="38"/>
      <c r="N96" s="38"/>
    </row>
    <row r="97" spans="2:14" x14ac:dyDescent="0.25">
      <c r="B97" s="26">
        <f t="shared" si="6"/>
        <v>3</v>
      </c>
      <c r="C97" s="28" t="str">
        <f t="shared" si="6"/>
        <v>Verbandsliga BW</v>
      </c>
      <c r="D97" s="28" t="str">
        <f t="shared" si="6"/>
        <v>Fixplätze über Quote</v>
      </c>
      <c r="E97" s="38" t="s">
        <v>1225</v>
      </c>
      <c r="F97" s="39" t="str">
        <f t="shared" si="5"/>
        <v>30</v>
      </c>
      <c r="G97" s="38" t="str">
        <f>IF(LEFT(E97,1)="B",VLOOKUP(E97,'Ranking Frauen'!A:C,3,0),IF(LEFT(E97,1)="S",VLOOKUP(E97,'Ranking Frauen'!E:G,3,0),VLOOKUP(E97,'Ranking Frauen'!I:K,3,0)))</f>
        <v>Württemberg 30</v>
      </c>
      <c r="H97" s="38"/>
      <c r="I97" s="39"/>
      <c r="J97" s="38"/>
      <c r="K97" s="38"/>
      <c r="L97" s="38"/>
      <c r="M97" s="38"/>
      <c r="N97" s="38"/>
    </row>
    <row r="98" spans="2:14" x14ac:dyDescent="0.25">
      <c r="B98" s="26">
        <f t="shared" si="6"/>
        <v>3</v>
      </c>
      <c r="C98" s="28" t="str">
        <f t="shared" si="6"/>
        <v>Verbandsliga BW</v>
      </c>
      <c r="D98" s="28" t="str">
        <f t="shared" si="6"/>
        <v>Fixplätze über Quote</v>
      </c>
      <c r="E98" s="38" t="s">
        <v>1226</v>
      </c>
      <c r="F98" s="39" t="str">
        <f t="shared" si="5"/>
        <v>31</v>
      </c>
      <c r="G98" s="38" t="str">
        <f>IF(LEFT(E98,1)="B",VLOOKUP(E98,'Ranking Frauen'!A:C,3,0),IF(LEFT(E98,1)="S",VLOOKUP(E98,'Ranking Frauen'!E:G,3,0),VLOOKUP(E98,'Ranking Frauen'!I:K,3,0)))</f>
        <v>Württemberg 31</v>
      </c>
      <c r="H98" s="38"/>
      <c r="I98" s="39"/>
      <c r="J98" s="38"/>
      <c r="K98" s="38"/>
      <c r="L98" s="38"/>
      <c r="M98" s="38"/>
      <c r="N98" s="38"/>
    </row>
    <row r="99" spans="2:14" x14ac:dyDescent="0.25">
      <c r="B99" s="26">
        <f t="shared" si="6"/>
        <v>3</v>
      </c>
      <c r="C99" s="28" t="str">
        <f t="shared" si="6"/>
        <v>Verbandsliga BW</v>
      </c>
      <c r="D99" s="28" t="str">
        <f t="shared" si="6"/>
        <v>Fixplätze über Quote</v>
      </c>
      <c r="E99" s="38" t="s">
        <v>1227</v>
      </c>
      <c r="F99" s="39" t="str">
        <f t="shared" si="5"/>
        <v>32</v>
      </c>
      <c r="G99" s="38" t="str">
        <f>IF(LEFT(E99,1)="B",VLOOKUP(E99,'Ranking Frauen'!A:C,3,0),IF(LEFT(E99,1)="S",VLOOKUP(E99,'Ranking Frauen'!E:G,3,0),VLOOKUP(E99,'Ranking Frauen'!I:K,3,0)))</f>
        <v>Württemberg 32</v>
      </c>
      <c r="H99" s="38"/>
      <c r="I99" s="39"/>
      <c r="J99" s="38"/>
      <c r="K99" s="38"/>
      <c r="L99" s="38"/>
      <c r="M99" s="38"/>
      <c r="N99" s="38"/>
    </row>
    <row r="100" spans="2:14" x14ac:dyDescent="0.25">
      <c r="B100" s="26">
        <f t="shared" ref="B100:D107" si="7">+B99</f>
        <v>3</v>
      </c>
      <c r="C100" s="28" t="str">
        <f t="shared" si="7"/>
        <v>Verbandsliga BW</v>
      </c>
      <c r="D100" s="28" t="str">
        <f t="shared" si="7"/>
        <v>Fixplätze über Quote</v>
      </c>
      <c r="E100" s="38" t="s">
        <v>1228</v>
      </c>
      <c r="F100" s="39" t="str">
        <f t="shared" si="5"/>
        <v>33</v>
      </c>
      <c r="G100" s="38" t="str">
        <f>IF(LEFT(E100,1)="B",VLOOKUP(E100,'Ranking Frauen'!A:C,3,0),IF(LEFT(E100,1)="S",VLOOKUP(E100,'Ranking Frauen'!E:G,3,0),VLOOKUP(E100,'Ranking Frauen'!I:K,3,0)))</f>
        <v>Württemberg 33</v>
      </c>
      <c r="H100" s="38"/>
      <c r="I100" s="39"/>
      <c r="J100" s="38"/>
      <c r="K100" s="38"/>
      <c r="L100" s="38"/>
      <c r="M100" s="38"/>
      <c r="N100" s="38"/>
    </row>
    <row r="101" spans="2:14" x14ac:dyDescent="0.25">
      <c r="B101" s="26">
        <f t="shared" si="7"/>
        <v>3</v>
      </c>
      <c r="C101" s="28" t="str">
        <f t="shared" si="7"/>
        <v>Verbandsliga BW</v>
      </c>
      <c r="D101" s="28" t="str">
        <f t="shared" si="7"/>
        <v>Fixplätze über Quote</v>
      </c>
      <c r="E101" s="38" t="s">
        <v>1229</v>
      </c>
      <c r="F101" s="39" t="str">
        <f t="shared" si="5"/>
        <v>34</v>
      </c>
      <c r="G101" s="38" t="str">
        <f>IF(LEFT(E101,1)="B",VLOOKUP(E101,'Ranking Frauen'!A:C,3,0),IF(LEFT(E101,1)="S",VLOOKUP(E101,'Ranking Frauen'!E:G,3,0),VLOOKUP(E101,'Ranking Frauen'!I:K,3,0)))</f>
        <v>Württemberg 34</v>
      </c>
      <c r="H101" s="38"/>
      <c r="I101" s="39"/>
      <c r="J101" s="38"/>
      <c r="K101" s="38"/>
      <c r="L101" s="38"/>
      <c r="M101" s="38"/>
      <c r="N101" s="38"/>
    </row>
    <row r="102" spans="2:14" x14ac:dyDescent="0.25">
      <c r="B102" s="26">
        <f t="shared" si="7"/>
        <v>3</v>
      </c>
      <c r="C102" s="28" t="str">
        <f t="shared" si="7"/>
        <v>Verbandsliga BW</v>
      </c>
      <c r="D102" s="28" t="str">
        <f t="shared" si="7"/>
        <v>Fixplätze über Quote</v>
      </c>
      <c r="E102" s="38" t="s">
        <v>1230</v>
      </c>
      <c r="F102" s="39" t="str">
        <f t="shared" si="5"/>
        <v>35</v>
      </c>
      <c r="G102" s="38" t="str">
        <f>IF(LEFT(E102,1)="B",VLOOKUP(E102,'Ranking Frauen'!A:C,3,0),IF(LEFT(E102,1)="S",VLOOKUP(E102,'Ranking Frauen'!E:G,3,0),VLOOKUP(E102,'Ranking Frauen'!I:K,3,0)))</f>
        <v>Württemberg 35</v>
      </c>
      <c r="H102" s="38"/>
      <c r="I102" s="39"/>
      <c r="J102" s="38"/>
      <c r="K102" s="38"/>
      <c r="L102" s="38"/>
      <c r="M102" s="38"/>
      <c r="N102" s="38"/>
    </row>
    <row r="103" spans="2:14" x14ac:dyDescent="0.25">
      <c r="B103" s="26">
        <f t="shared" si="7"/>
        <v>3</v>
      </c>
      <c r="C103" s="28" t="str">
        <f t="shared" si="7"/>
        <v>Verbandsliga BW</v>
      </c>
      <c r="D103" s="28" t="str">
        <f t="shared" si="7"/>
        <v>Fixplätze über Quote</v>
      </c>
      <c r="E103" s="38" t="s">
        <v>1231</v>
      </c>
      <c r="F103" s="39" t="str">
        <f t="shared" si="5"/>
        <v>36</v>
      </c>
      <c r="G103" s="38" t="str">
        <f>IF(LEFT(E103,1)="B",VLOOKUP(E103,'Ranking Frauen'!A:C,3,0),IF(LEFT(E103,1)="S",VLOOKUP(E103,'Ranking Frauen'!E:G,3,0),VLOOKUP(E103,'Ranking Frauen'!I:K,3,0)))</f>
        <v>Württemberg 36</v>
      </c>
      <c r="H103" s="38"/>
      <c r="I103" s="39"/>
      <c r="J103" s="38"/>
      <c r="K103" s="38"/>
      <c r="L103" s="38"/>
      <c r="M103" s="38"/>
      <c r="N103" s="38"/>
    </row>
    <row r="104" spans="2:14" x14ac:dyDescent="0.25">
      <c r="B104" s="26">
        <f t="shared" si="7"/>
        <v>3</v>
      </c>
      <c r="C104" s="28" t="str">
        <f t="shared" si="7"/>
        <v>Verbandsliga BW</v>
      </c>
      <c r="D104" s="28" t="str">
        <f t="shared" si="7"/>
        <v>Fixplätze über Quote</v>
      </c>
      <c r="E104" s="38" t="s">
        <v>1232</v>
      </c>
      <c r="F104" s="39" t="str">
        <f t="shared" si="5"/>
        <v>37</v>
      </c>
      <c r="G104" s="38" t="str">
        <f>IF(LEFT(E104,1)="B",VLOOKUP(E104,'Ranking Frauen'!A:C,3,0),IF(LEFT(E104,1)="S",VLOOKUP(E104,'Ranking Frauen'!E:G,3,0),VLOOKUP(E104,'Ranking Frauen'!I:K,3,0)))</f>
        <v>Württemberg 37</v>
      </c>
      <c r="H104" s="38"/>
      <c r="I104" s="39"/>
      <c r="J104" s="38"/>
      <c r="K104" s="38"/>
      <c r="L104" s="38"/>
      <c r="M104" s="38"/>
      <c r="N104" s="38"/>
    </row>
    <row r="105" spans="2:14" x14ac:dyDescent="0.25">
      <c r="B105" s="26">
        <f t="shared" si="7"/>
        <v>3</v>
      </c>
      <c r="C105" s="28" t="str">
        <f t="shared" si="7"/>
        <v>Verbandsliga BW</v>
      </c>
      <c r="D105" s="28" t="str">
        <f t="shared" si="7"/>
        <v>Fixplätze über Quote</v>
      </c>
      <c r="E105" s="38" t="s">
        <v>1233</v>
      </c>
      <c r="F105" s="39" t="str">
        <f t="shared" si="5"/>
        <v>38</v>
      </c>
      <c r="G105" s="38" t="str">
        <f>IF(LEFT(E105,1)="B",VLOOKUP(E105,'Ranking Frauen'!A:C,3,0),IF(LEFT(E105,1)="S",VLOOKUP(E105,'Ranking Frauen'!E:G,3,0),VLOOKUP(E105,'Ranking Frauen'!I:K,3,0)))</f>
        <v>Württemberg 38</v>
      </c>
      <c r="H105" s="38"/>
      <c r="I105" s="39"/>
      <c r="J105" s="38"/>
      <c r="K105" s="38"/>
      <c r="L105" s="38"/>
      <c r="M105" s="38"/>
      <c r="N105" s="38"/>
    </row>
    <row r="106" spans="2:14" x14ac:dyDescent="0.25">
      <c r="B106" s="26">
        <f>+B105</f>
        <v>3</v>
      </c>
      <c r="C106" s="28" t="str">
        <f>+C105</f>
        <v>Verbandsliga BW</v>
      </c>
      <c r="D106" s="28" t="s">
        <v>1690</v>
      </c>
      <c r="E106" s="38" t="s">
        <v>1695</v>
      </c>
      <c r="F106" s="39"/>
      <c r="G106" s="38" t="s">
        <v>1703</v>
      </c>
      <c r="H106" s="38"/>
      <c r="I106" s="39"/>
      <c r="J106" s="38"/>
      <c r="K106" s="38"/>
      <c r="L106" s="38"/>
      <c r="M106" s="38"/>
      <c r="N106" s="38"/>
    </row>
    <row r="107" spans="2:14" x14ac:dyDescent="0.25">
      <c r="B107" s="26">
        <f t="shared" si="7"/>
        <v>3</v>
      </c>
      <c r="C107" s="28" t="str">
        <f t="shared" si="7"/>
        <v>Verbandsliga BW</v>
      </c>
      <c r="D107" s="28" t="str">
        <f>+D106</f>
        <v>Sieger Relegation Verbandsliga BW</v>
      </c>
      <c r="E107" s="38" t="s">
        <v>1696</v>
      </c>
      <c r="F107" s="39"/>
      <c r="G107" s="38" t="s">
        <v>1704</v>
      </c>
      <c r="H107" s="38"/>
      <c r="I107" s="39"/>
      <c r="J107" s="38"/>
      <c r="K107" s="38"/>
      <c r="L107" s="38"/>
      <c r="M107" s="38"/>
      <c r="N107" s="38"/>
    </row>
    <row r="108" spans="2:14" x14ac:dyDescent="0.25">
      <c r="B108" s="26">
        <f t="shared" ref="B108:D113" si="8">+B107</f>
        <v>3</v>
      </c>
      <c r="C108" s="28" t="str">
        <f t="shared" si="8"/>
        <v>Verbandsliga BW</v>
      </c>
      <c r="D108" s="28" t="str">
        <f t="shared" si="8"/>
        <v>Sieger Relegation Verbandsliga BW</v>
      </c>
      <c r="E108" s="38" t="s">
        <v>1697</v>
      </c>
      <c r="F108" s="39"/>
      <c r="G108" s="38" t="s">
        <v>1705</v>
      </c>
      <c r="H108" s="38"/>
      <c r="I108" s="39"/>
      <c r="J108" s="38"/>
      <c r="K108" s="38"/>
      <c r="L108" s="38"/>
      <c r="M108" s="38"/>
      <c r="N108" s="38"/>
    </row>
    <row r="109" spans="2:14" x14ac:dyDescent="0.25">
      <c r="B109" s="26">
        <f t="shared" si="8"/>
        <v>3</v>
      </c>
      <c r="C109" s="28" t="str">
        <f t="shared" si="8"/>
        <v>Verbandsliga BW</v>
      </c>
      <c r="D109" s="28" t="str">
        <f t="shared" si="8"/>
        <v>Sieger Relegation Verbandsliga BW</v>
      </c>
      <c r="E109" s="38" t="s">
        <v>1698</v>
      </c>
      <c r="F109" s="39"/>
      <c r="G109" s="38" t="s">
        <v>1706</v>
      </c>
      <c r="H109" s="38"/>
      <c r="I109" s="39"/>
      <c r="J109" s="38"/>
      <c r="K109" s="38"/>
      <c r="L109" s="38"/>
      <c r="M109" s="38"/>
      <c r="N109" s="38"/>
    </row>
    <row r="110" spans="2:14" x14ac:dyDescent="0.25">
      <c r="B110" s="26">
        <f t="shared" si="8"/>
        <v>3</v>
      </c>
      <c r="C110" s="28" t="str">
        <f t="shared" si="8"/>
        <v>Verbandsliga BW</v>
      </c>
      <c r="D110" s="28" t="str">
        <f t="shared" si="8"/>
        <v>Sieger Relegation Verbandsliga BW</v>
      </c>
      <c r="E110" s="38" t="s">
        <v>1699</v>
      </c>
      <c r="F110" s="39"/>
      <c r="G110" s="38" t="s">
        <v>1707</v>
      </c>
      <c r="H110" s="38"/>
      <c r="I110" s="39"/>
      <c r="J110" s="38"/>
      <c r="K110" s="38"/>
      <c r="L110" s="38"/>
      <c r="M110" s="38"/>
      <c r="N110" s="38"/>
    </row>
    <row r="111" spans="2:14" x14ac:dyDescent="0.25">
      <c r="B111" s="26">
        <f t="shared" si="8"/>
        <v>3</v>
      </c>
      <c r="C111" s="28" t="str">
        <f t="shared" si="8"/>
        <v>Verbandsliga BW</v>
      </c>
      <c r="D111" s="28" t="str">
        <f t="shared" si="8"/>
        <v>Sieger Relegation Verbandsliga BW</v>
      </c>
      <c r="E111" s="38" t="s">
        <v>1700</v>
      </c>
      <c r="F111" s="39"/>
      <c r="G111" s="38" t="s">
        <v>1708</v>
      </c>
      <c r="H111" s="38"/>
      <c r="I111" s="39"/>
      <c r="J111" s="38"/>
      <c r="K111" s="38"/>
      <c r="L111" s="38"/>
      <c r="M111" s="38"/>
      <c r="N111" s="38"/>
    </row>
    <row r="112" spans="2:14" x14ac:dyDescent="0.25">
      <c r="B112" s="26">
        <f t="shared" si="8"/>
        <v>3</v>
      </c>
      <c r="C112" s="28" t="str">
        <f t="shared" si="8"/>
        <v>Verbandsliga BW</v>
      </c>
      <c r="D112" s="28" t="str">
        <f t="shared" si="8"/>
        <v>Sieger Relegation Verbandsliga BW</v>
      </c>
      <c r="E112" s="38" t="s">
        <v>1701</v>
      </c>
      <c r="F112" s="39"/>
      <c r="G112" s="38" t="s">
        <v>1709</v>
      </c>
      <c r="H112" s="38"/>
      <c r="I112" s="39"/>
      <c r="J112" s="38"/>
      <c r="K112" s="38"/>
      <c r="L112" s="38"/>
      <c r="M112" s="38"/>
      <c r="N112" s="38"/>
    </row>
    <row r="113" spans="2:14" x14ac:dyDescent="0.25">
      <c r="B113" s="26">
        <f t="shared" si="8"/>
        <v>3</v>
      </c>
      <c r="C113" s="28" t="str">
        <f t="shared" si="8"/>
        <v>Verbandsliga BW</v>
      </c>
      <c r="D113" s="28" t="str">
        <f t="shared" si="8"/>
        <v>Sieger Relegation Verbandsliga BW</v>
      </c>
      <c r="E113" s="38" t="s">
        <v>1702</v>
      </c>
      <c r="F113" s="39"/>
      <c r="G113" s="38" t="s">
        <v>1710</v>
      </c>
      <c r="H113" s="38"/>
      <c r="I113" s="39"/>
      <c r="J113" s="38"/>
      <c r="K113" s="38"/>
      <c r="L113" s="38"/>
      <c r="M113" s="38"/>
      <c r="N113" s="38"/>
    </row>
    <row r="114" spans="2:14" x14ac:dyDescent="0.25">
      <c r="B114" s="28"/>
      <c r="C114" s="28"/>
      <c r="D114" s="28"/>
      <c r="E114" s="38"/>
      <c r="F114" s="39"/>
      <c r="G114" s="38"/>
      <c r="H114" s="38"/>
      <c r="I114" s="38"/>
      <c r="J114" s="36"/>
      <c r="K114" s="38"/>
      <c r="L114" s="38"/>
      <c r="M114" s="38"/>
      <c r="N114" s="38"/>
    </row>
    <row r="115" spans="2:14" x14ac:dyDescent="0.25">
      <c r="B115" s="28"/>
      <c r="C115" s="40"/>
      <c r="D115" s="23" t="s">
        <v>206</v>
      </c>
      <c r="E115" s="38" t="s">
        <v>1065</v>
      </c>
      <c r="F115" s="39" t="s">
        <v>1234</v>
      </c>
      <c r="G115" s="38" t="str">
        <f>CONCATENATE(IF(LEFT(E115,1)="B",VLOOKUP(E115,'Ranking Frauen'!A:C,3,0),IF(LEFT(E115,1)="S",VLOOKUP(E115,'Ranking Frauen'!E:G,3,0),VLOOKUP(E115,'Ranking Frauen'!I:K,3,0)))," - ",IF(LEFT(F115,1)="B",VLOOKUP(F115,'Ranking Frauen'!A:C,3,0),IF(LEFT(F115,1)="S",VLOOKUP(F115,'Ranking Frauen'!E:G,3,0),VLOOKUP(F115,'Ranking Frauen'!I:K,3,0))))</f>
        <v>Südbaden 17 - Württemberg 39</v>
      </c>
      <c r="H115" s="38"/>
      <c r="I115" s="38"/>
      <c r="J115" s="38"/>
      <c r="K115" s="38"/>
      <c r="L115" s="38"/>
      <c r="M115" s="38"/>
      <c r="N115" s="38"/>
    </row>
    <row r="116" spans="2:14" x14ac:dyDescent="0.25">
      <c r="B116" s="26">
        <v>3</v>
      </c>
      <c r="C116" s="28" t="s">
        <v>23</v>
      </c>
      <c r="D116" s="28" t="str">
        <f>+D115</f>
        <v>Relegationsspiele</v>
      </c>
      <c r="E116" s="38" t="s">
        <v>903</v>
      </c>
      <c r="F116" s="39" t="s">
        <v>1235</v>
      </c>
      <c r="G116" s="38" t="str">
        <f>CONCATENATE(IF(LEFT(E116,1)="B",VLOOKUP(E116,'Ranking Frauen'!A:C,3,0),IF(LEFT(E116,1)="S",VLOOKUP(E116,'Ranking Frauen'!E:G,3,0),VLOOKUP(E116,'Ranking Frauen'!I:K,3,0)))," - ",IF(LEFT(F116,1)="B",VLOOKUP(F116,'Ranking Frauen'!A:C,3,0),IF(LEFT(F116,1)="S",VLOOKUP(F116,'Ranking Frauen'!E:G,3,0),VLOOKUP(F116,'Ranking Frauen'!I:K,3,0))))</f>
        <v>Baden 17 - Württemberg 40</v>
      </c>
      <c r="H116" s="38"/>
      <c r="I116" s="38"/>
      <c r="J116" s="38"/>
      <c r="K116" s="38"/>
      <c r="L116" s="38"/>
      <c r="M116" s="38"/>
      <c r="N116" s="38"/>
    </row>
    <row r="117" spans="2:14" x14ac:dyDescent="0.25">
      <c r="B117" s="26">
        <f>+B116</f>
        <v>3</v>
      </c>
      <c r="C117" s="28" t="str">
        <f>+C116</f>
        <v>Verbandsliga BW</v>
      </c>
      <c r="D117" s="28" t="str">
        <f t="shared" ref="D117:D122" si="9">+D116</f>
        <v>Relegationsspiele</v>
      </c>
      <c r="E117" s="38" t="s">
        <v>902</v>
      </c>
      <c r="F117" s="39" t="s">
        <v>1236</v>
      </c>
      <c r="G117" s="38" t="str">
        <f>CONCATENATE(IF(LEFT(E117,1)="B",VLOOKUP(E117,'Ranking Frauen'!A:C,3,0),IF(LEFT(E117,1)="S",VLOOKUP(E117,'Ranking Frauen'!E:G,3,0),VLOOKUP(E117,'Ranking Frauen'!I:K,3,0)))," - ",IF(LEFT(F117,1)="B",VLOOKUP(F117,'Ranking Frauen'!A:C,3,0),IF(LEFT(F117,1)="S",VLOOKUP(F117,'Ranking Frauen'!E:G,3,0),VLOOKUP(F117,'Ranking Frauen'!I:K,3,0))))</f>
        <v>Baden 16 - Württemberg 41</v>
      </c>
      <c r="H117" s="38"/>
      <c r="I117" s="38"/>
      <c r="J117" s="38"/>
      <c r="K117" s="38"/>
      <c r="L117" s="38"/>
      <c r="M117" s="38"/>
      <c r="N117" s="38"/>
    </row>
    <row r="118" spans="2:14" x14ac:dyDescent="0.25">
      <c r="B118" s="26">
        <f t="shared" ref="B118:C122" si="10">+B117</f>
        <v>3</v>
      </c>
      <c r="C118" s="28" t="str">
        <f t="shared" si="10"/>
        <v>Verbandsliga BW</v>
      </c>
      <c r="D118" s="28" t="str">
        <f t="shared" si="9"/>
        <v>Relegationsspiele</v>
      </c>
      <c r="E118" s="38" t="s">
        <v>1064</v>
      </c>
      <c r="F118" s="39" t="s">
        <v>1237</v>
      </c>
      <c r="G118" s="38" t="str">
        <f>CONCATENATE(IF(LEFT(E118,1)="B",VLOOKUP(E118,'Ranking Frauen'!A:C,3,0),IF(LEFT(E118,1)="S",VLOOKUP(E118,'Ranking Frauen'!E:G,3,0),VLOOKUP(E118,'Ranking Frauen'!I:K,3,0)))," - ",IF(LEFT(F118,1)="B",VLOOKUP(F118,'Ranking Frauen'!A:C,3,0),IF(LEFT(F118,1)="S",VLOOKUP(F118,'Ranking Frauen'!E:G,3,0),VLOOKUP(F118,'Ranking Frauen'!I:K,3,0))))</f>
        <v>Südbaden 16 - Württemberg 42</v>
      </c>
      <c r="H118" s="38"/>
      <c r="I118" s="38"/>
      <c r="J118" s="38"/>
      <c r="K118" s="38"/>
      <c r="L118" s="38"/>
      <c r="M118" s="38"/>
      <c r="N118" s="38"/>
    </row>
    <row r="119" spans="2:14" x14ac:dyDescent="0.25">
      <c r="B119" s="26">
        <f t="shared" si="10"/>
        <v>3</v>
      </c>
      <c r="C119" s="28" t="str">
        <f t="shared" si="10"/>
        <v>Verbandsliga BW</v>
      </c>
      <c r="D119" s="28" t="str">
        <f t="shared" si="9"/>
        <v>Relegationsspiele</v>
      </c>
      <c r="E119" s="38" t="s">
        <v>1238</v>
      </c>
      <c r="F119" s="39" t="s">
        <v>1063</v>
      </c>
      <c r="G119" s="38" t="str">
        <f>CONCATENATE(IF(LEFT(E119,1)="B",VLOOKUP(E119,'Ranking Frauen'!A:C,3,0),IF(LEFT(E119,1)="S",VLOOKUP(E119,'Ranking Frauen'!E:G,3,0),VLOOKUP(E119,'Ranking Frauen'!I:K,3,0)))," - ",IF(LEFT(F119,1)="B",VLOOKUP(F119,'Ranking Frauen'!A:C,3,0),IF(LEFT(F119,1)="S",VLOOKUP(F119,'Ranking Frauen'!E:G,3,0),VLOOKUP(F119,'Ranking Frauen'!I:K,3,0))))</f>
        <v>Württemberg 43 - Südbaden 15</v>
      </c>
      <c r="H119" s="38"/>
      <c r="I119" s="38"/>
      <c r="J119" s="38"/>
      <c r="K119" s="38"/>
      <c r="L119" s="38"/>
      <c r="M119" s="38"/>
      <c r="N119" s="38"/>
    </row>
    <row r="120" spans="2:14" x14ac:dyDescent="0.25">
      <c r="B120" s="26">
        <f t="shared" si="10"/>
        <v>3</v>
      </c>
      <c r="C120" s="28" t="str">
        <f t="shared" si="10"/>
        <v>Verbandsliga BW</v>
      </c>
      <c r="D120" s="28" t="str">
        <f t="shared" si="9"/>
        <v>Relegationsspiele</v>
      </c>
      <c r="E120" s="38" t="s">
        <v>1239</v>
      </c>
      <c r="F120" s="39" t="s">
        <v>901</v>
      </c>
      <c r="G120" s="38" t="str">
        <f>CONCATENATE(IF(LEFT(E120,1)="B",VLOOKUP(E120,'Ranking Frauen'!A:C,3,0),IF(LEFT(E120,1)="S",VLOOKUP(E120,'Ranking Frauen'!E:G,3,0),VLOOKUP(E120,'Ranking Frauen'!I:K,3,0)))," - ",IF(LEFT(F120,1)="B",VLOOKUP(F120,'Ranking Frauen'!A:C,3,0),IF(LEFT(F120,1)="S",VLOOKUP(F120,'Ranking Frauen'!E:G,3,0),VLOOKUP(F120,'Ranking Frauen'!I:K,3,0))))</f>
        <v>Württemberg 44 - Baden 15</v>
      </c>
      <c r="H120" s="38"/>
      <c r="I120" s="38"/>
      <c r="J120" s="38"/>
      <c r="K120" s="38"/>
      <c r="L120" s="38"/>
      <c r="M120" s="38"/>
      <c r="N120" s="38"/>
    </row>
    <row r="121" spans="2:14" x14ac:dyDescent="0.25">
      <c r="B121" s="26">
        <f t="shared" si="10"/>
        <v>3</v>
      </c>
      <c r="C121" s="28" t="str">
        <f t="shared" si="10"/>
        <v>Verbandsliga BW</v>
      </c>
      <c r="D121" s="28" t="str">
        <f t="shared" si="9"/>
        <v>Relegationsspiele</v>
      </c>
      <c r="E121" s="38" t="s">
        <v>1240</v>
      </c>
      <c r="F121" s="39" t="s">
        <v>900</v>
      </c>
      <c r="G121" s="38" t="str">
        <f>CONCATENATE(IF(LEFT(E121,1)="B",VLOOKUP(E121,'Ranking Frauen'!A:C,3,0),IF(LEFT(E121,1)="S",VLOOKUP(E121,'Ranking Frauen'!E:G,3,0),VLOOKUP(E121,'Ranking Frauen'!I:K,3,0)))," - ",IF(LEFT(F121,1)="B",VLOOKUP(F121,'Ranking Frauen'!A:C,3,0),IF(LEFT(F121,1)="S",VLOOKUP(F121,'Ranking Frauen'!E:G,3,0),VLOOKUP(F121,'Ranking Frauen'!I:K,3,0))))</f>
        <v>Württemberg 45 - Baden 14</v>
      </c>
      <c r="H121" s="38"/>
      <c r="I121" s="38"/>
      <c r="J121" s="38"/>
      <c r="K121" s="38"/>
      <c r="L121" s="38"/>
      <c r="M121" s="38"/>
      <c r="N121" s="38"/>
    </row>
    <row r="122" spans="2:14" x14ac:dyDescent="0.25">
      <c r="B122" s="26">
        <f t="shared" si="10"/>
        <v>3</v>
      </c>
      <c r="C122" s="28" t="str">
        <f t="shared" si="10"/>
        <v>Verbandsliga BW</v>
      </c>
      <c r="D122" s="28" t="str">
        <f t="shared" si="9"/>
        <v>Relegationsspiele</v>
      </c>
      <c r="E122" s="38" t="s">
        <v>1241</v>
      </c>
      <c r="F122" s="39" t="s">
        <v>1062</v>
      </c>
      <c r="G122" s="38" t="str">
        <f>CONCATENATE(IF(LEFT(E122,1)="B",VLOOKUP(E122,'Ranking Frauen'!A:C,3,0),IF(LEFT(E122,1)="S",VLOOKUP(E122,'Ranking Frauen'!E:G,3,0),VLOOKUP(E122,'Ranking Frauen'!I:K,3,0)))," - ",IF(LEFT(F122,1)="B",VLOOKUP(F122,'Ranking Frauen'!A:C,3,0),IF(LEFT(F122,1)="S",VLOOKUP(F122,'Ranking Frauen'!E:G,3,0),VLOOKUP(F122,'Ranking Frauen'!I:K,3,0))))</f>
        <v>Württemberg 46 - Südbaden 14</v>
      </c>
      <c r="H122" s="38"/>
      <c r="I122" s="38"/>
      <c r="J122" s="38"/>
      <c r="K122" s="38"/>
      <c r="L122" s="38"/>
      <c r="M122" s="38"/>
      <c r="N122" s="38"/>
    </row>
    <row r="123" spans="2:14" x14ac:dyDescent="0.25">
      <c r="F123" s="35"/>
    </row>
    <row r="124" spans="2:14" s="43" customFormat="1" ht="5.0999999999999996" customHeight="1" x14ac:dyDescent="0.25">
      <c r="B124" s="48"/>
      <c r="C124" s="48"/>
      <c r="D124" s="48"/>
      <c r="E124" s="46"/>
      <c r="F124" s="47"/>
      <c r="G124" s="46"/>
      <c r="H124" s="46"/>
      <c r="I124" s="46"/>
      <c r="J124" s="46"/>
      <c r="K124" s="46"/>
      <c r="L124" s="46"/>
      <c r="M124" s="46"/>
      <c r="N124" s="46"/>
    </row>
    <row r="125" spans="2:14" s="43" customFormat="1" x14ac:dyDescent="0.25">
      <c r="B125" s="23" t="s">
        <v>25</v>
      </c>
      <c r="C125" s="23" t="s">
        <v>6</v>
      </c>
      <c r="D125" s="23" t="s">
        <v>17</v>
      </c>
      <c r="E125" s="41" t="s">
        <v>16</v>
      </c>
      <c r="F125" s="42" t="s">
        <v>15</v>
      </c>
      <c r="G125" s="41" t="s">
        <v>0</v>
      </c>
      <c r="H125" s="41"/>
      <c r="I125" s="41"/>
      <c r="J125" s="41"/>
      <c r="K125" s="41"/>
      <c r="L125" s="41"/>
      <c r="M125" s="41"/>
      <c r="N125" s="41"/>
    </row>
    <row r="126" spans="2:14" s="43" customFormat="1" x14ac:dyDescent="0.25">
      <c r="B126" s="44">
        <f>+C13</f>
        <v>4</v>
      </c>
      <c r="C126" s="45" t="str">
        <f>+D13</f>
        <v>Landesliga BW</v>
      </c>
      <c r="D126" s="28" t="s">
        <v>1715</v>
      </c>
      <c r="E126" s="46" t="s">
        <v>1695</v>
      </c>
      <c r="F126" s="47"/>
      <c r="G126" s="46" t="s">
        <v>1716</v>
      </c>
      <c r="H126" s="46"/>
      <c r="I126" s="47"/>
      <c r="J126" s="46"/>
      <c r="K126" s="46"/>
      <c r="L126" s="46"/>
      <c r="M126" s="46"/>
      <c r="N126" s="46"/>
    </row>
    <row r="127" spans="2:14" s="43" customFormat="1" x14ac:dyDescent="0.25">
      <c r="B127" s="44">
        <f>+B126</f>
        <v>4</v>
      </c>
      <c r="C127" s="45" t="str">
        <f>+C126</f>
        <v>Landesliga BW</v>
      </c>
      <c r="D127" s="48" t="str">
        <f>+D126</f>
        <v>Verlierer Relegation Verbandsliga BW</v>
      </c>
      <c r="E127" s="46" t="s">
        <v>1696</v>
      </c>
      <c r="F127" s="47"/>
      <c r="G127" s="46" t="s">
        <v>1717</v>
      </c>
      <c r="H127" s="46"/>
      <c r="I127" s="47"/>
      <c r="J127" s="46"/>
      <c r="K127" s="46"/>
      <c r="L127" s="46"/>
      <c r="M127" s="46"/>
      <c r="N127" s="46"/>
    </row>
    <row r="128" spans="2:14" s="43" customFormat="1" x14ac:dyDescent="0.25">
      <c r="B128" s="44">
        <f t="shared" ref="B128:D143" si="11">+B127</f>
        <v>4</v>
      </c>
      <c r="C128" s="45" t="str">
        <f t="shared" si="11"/>
        <v>Landesliga BW</v>
      </c>
      <c r="D128" s="48" t="str">
        <f t="shared" si="11"/>
        <v>Verlierer Relegation Verbandsliga BW</v>
      </c>
      <c r="E128" s="46" t="s">
        <v>1697</v>
      </c>
      <c r="F128" s="47"/>
      <c r="G128" s="46" t="s">
        <v>1718</v>
      </c>
      <c r="H128" s="46"/>
      <c r="I128" s="47"/>
      <c r="J128" s="46"/>
      <c r="K128" s="46"/>
      <c r="L128" s="46"/>
      <c r="M128" s="46"/>
      <c r="N128" s="46"/>
    </row>
    <row r="129" spans="2:14" s="43" customFormat="1" x14ac:dyDescent="0.25">
      <c r="B129" s="44">
        <f t="shared" si="11"/>
        <v>4</v>
      </c>
      <c r="C129" s="45" t="str">
        <f t="shared" si="11"/>
        <v>Landesliga BW</v>
      </c>
      <c r="D129" s="48" t="str">
        <f t="shared" si="11"/>
        <v>Verlierer Relegation Verbandsliga BW</v>
      </c>
      <c r="E129" s="46" t="s">
        <v>1698</v>
      </c>
      <c r="F129" s="47"/>
      <c r="G129" s="46" t="s">
        <v>1719</v>
      </c>
      <c r="H129" s="46"/>
      <c r="I129" s="47"/>
      <c r="J129" s="46"/>
      <c r="K129" s="46"/>
      <c r="L129" s="46"/>
      <c r="M129" s="46"/>
      <c r="N129" s="46"/>
    </row>
    <row r="130" spans="2:14" s="43" customFormat="1" x14ac:dyDescent="0.25">
      <c r="B130" s="44">
        <f t="shared" si="11"/>
        <v>4</v>
      </c>
      <c r="C130" s="45" t="str">
        <f t="shared" si="11"/>
        <v>Landesliga BW</v>
      </c>
      <c r="D130" s="48" t="str">
        <f t="shared" si="11"/>
        <v>Verlierer Relegation Verbandsliga BW</v>
      </c>
      <c r="E130" s="46" t="s">
        <v>1699</v>
      </c>
      <c r="F130" s="47"/>
      <c r="G130" s="46" t="s">
        <v>1720</v>
      </c>
      <c r="H130" s="46"/>
      <c r="I130" s="47"/>
      <c r="J130" s="46"/>
      <c r="K130" s="46"/>
      <c r="L130" s="46"/>
      <c r="M130" s="46"/>
      <c r="N130" s="46"/>
    </row>
    <row r="131" spans="2:14" s="43" customFormat="1" x14ac:dyDescent="0.25">
      <c r="B131" s="44">
        <f t="shared" si="11"/>
        <v>4</v>
      </c>
      <c r="C131" s="45" t="str">
        <f t="shared" si="11"/>
        <v>Landesliga BW</v>
      </c>
      <c r="D131" s="48" t="str">
        <f t="shared" si="11"/>
        <v>Verlierer Relegation Verbandsliga BW</v>
      </c>
      <c r="E131" s="46" t="s">
        <v>1700</v>
      </c>
      <c r="F131" s="47"/>
      <c r="G131" s="46" t="s">
        <v>1721</v>
      </c>
      <c r="H131" s="46"/>
      <c r="I131" s="47"/>
      <c r="J131" s="46"/>
      <c r="K131" s="46"/>
      <c r="L131" s="46"/>
      <c r="M131" s="46"/>
      <c r="N131" s="46"/>
    </row>
    <row r="132" spans="2:14" s="43" customFormat="1" x14ac:dyDescent="0.25">
      <c r="B132" s="44">
        <f t="shared" si="11"/>
        <v>4</v>
      </c>
      <c r="C132" s="45" t="str">
        <f t="shared" si="11"/>
        <v>Landesliga BW</v>
      </c>
      <c r="D132" s="48" t="str">
        <f t="shared" si="11"/>
        <v>Verlierer Relegation Verbandsliga BW</v>
      </c>
      <c r="E132" s="46" t="s">
        <v>1701</v>
      </c>
      <c r="F132" s="47"/>
      <c r="G132" s="46" t="s">
        <v>1722</v>
      </c>
      <c r="H132" s="46"/>
      <c r="I132" s="47"/>
      <c r="J132" s="46"/>
      <c r="K132" s="46"/>
      <c r="L132" s="46"/>
      <c r="M132" s="46"/>
      <c r="N132" s="46"/>
    </row>
    <row r="133" spans="2:14" s="43" customFormat="1" x14ac:dyDescent="0.25">
      <c r="B133" s="44">
        <f t="shared" si="11"/>
        <v>4</v>
      </c>
      <c r="C133" s="45" t="str">
        <f t="shared" si="11"/>
        <v>Landesliga BW</v>
      </c>
      <c r="D133" s="48" t="str">
        <f t="shared" si="11"/>
        <v>Verlierer Relegation Verbandsliga BW</v>
      </c>
      <c r="E133" s="46" t="s">
        <v>1702</v>
      </c>
      <c r="F133" s="47"/>
      <c r="G133" s="46" t="s">
        <v>1723</v>
      </c>
      <c r="H133" s="46"/>
      <c r="I133" s="47"/>
      <c r="J133" s="46"/>
      <c r="K133" s="46"/>
      <c r="L133" s="46"/>
      <c r="M133" s="46"/>
      <c r="N133" s="46"/>
    </row>
    <row r="134" spans="2:14" s="43" customFormat="1" x14ac:dyDescent="0.25">
      <c r="B134" s="44">
        <f t="shared" si="11"/>
        <v>4</v>
      </c>
      <c r="C134" s="45" t="str">
        <f t="shared" si="11"/>
        <v>Landesliga BW</v>
      </c>
      <c r="D134" s="28" t="s">
        <v>38</v>
      </c>
      <c r="E134" s="46" t="s">
        <v>904</v>
      </c>
      <c r="F134" s="47" t="str">
        <f t="shared" ref="F134:F189" si="12">MID(E134,3,3)</f>
        <v>18</v>
      </c>
      <c r="G134" s="46" t="str">
        <f>IF(LEFT(E134,1)="B",VLOOKUP(E134,'Ranking Frauen'!A:C,3,0),IF(LEFT(E134,1)="S",VLOOKUP(E134,'Ranking Frauen'!E:G,3,0),VLOOKUP(E134,'Ranking Frauen'!I:K,3,0)))</f>
        <v>Baden 18</v>
      </c>
      <c r="H134" s="46"/>
      <c r="I134" s="47"/>
      <c r="J134" s="46"/>
      <c r="K134" s="46"/>
      <c r="L134" s="46"/>
      <c r="M134" s="46"/>
      <c r="N134" s="46"/>
    </row>
    <row r="135" spans="2:14" s="43" customFormat="1" x14ac:dyDescent="0.25">
      <c r="B135" s="44">
        <f t="shared" si="11"/>
        <v>4</v>
      </c>
      <c r="C135" s="45" t="str">
        <f t="shared" si="11"/>
        <v>Landesliga BW</v>
      </c>
      <c r="D135" s="48" t="str">
        <f>+D134</f>
        <v>Fixplätze über Quote</v>
      </c>
      <c r="E135" s="46" t="s">
        <v>905</v>
      </c>
      <c r="F135" s="47" t="str">
        <f t="shared" si="12"/>
        <v>19</v>
      </c>
      <c r="G135" s="46" t="str">
        <f>IF(LEFT(E135,1)="B",VLOOKUP(E135,'Ranking Frauen'!A:C,3,0),IF(LEFT(E135,1)="S",VLOOKUP(E135,'Ranking Frauen'!E:G,3,0),VLOOKUP(E135,'Ranking Frauen'!I:K,3,0)))</f>
        <v>Baden 19</v>
      </c>
      <c r="H135" s="46"/>
      <c r="I135" s="47"/>
      <c r="J135" s="46"/>
      <c r="K135" s="46"/>
      <c r="L135" s="46"/>
      <c r="M135" s="46"/>
      <c r="N135" s="46"/>
    </row>
    <row r="136" spans="2:14" s="43" customFormat="1" x14ac:dyDescent="0.25">
      <c r="B136" s="44">
        <f t="shared" si="11"/>
        <v>4</v>
      </c>
      <c r="C136" s="45" t="str">
        <f t="shared" si="11"/>
        <v>Landesliga BW</v>
      </c>
      <c r="D136" s="48" t="str">
        <f t="shared" si="11"/>
        <v>Fixplätze über Quote</v>
      </c>
      <c r="E136" s="46" t="s">
        <v>906</v>
      </c>
      <c r="F136" s="47" t="str">
        <f t="shared" si="12"/>
        <v>20</v>
      </c>
      <c r="G136" s="46" t="str">
        <f>IF(LEFT(E136,1)="B",VLOOKUP(E136,'Ranking Frauen'!A:C,3,0),IF(LEFT(E136,1)="S",VLOOKUP(E136,'Ranking Frauen'!E:G,3,0),VLOOKUP(E136,'Ranking Frauen'!I:K,3,0)))</f>
        <v>Baden 20</v>
      </c>
      <c r="H136" s="46"/>
      <c r="I136" s="47"/>
      <c r="J136" s="46"/>
      <c r="K136" s="46"/>
      <c r="L136" s="46"/>
      <c r="M136" s="46"/>
      <c r="N136" s="46"/>
    </row>
    <row r="137" spans="2:14" s="43" customFormat="1" x14ac:dyDescent="0.25">
      <c r="B137" s="44">
        <f t="shared" si="11"/>
        <v>4</v>
      </c>
      <c r="C137" s="45" t="str">
        <f t="shared" si="11"/>
        <v>Landesliga BW</v>
      </c>
      <c r="D137" s="48" t="str">
        <f t="shared" si="11"/>
        <v>Fixplätze über Quote</v>
      </c>
      <c r="E137" s="46" t="s">
        <v>907</v>
      </c>
      <c r="F137" s="47" t="str">
        <f t="shared" si="12"/>
        <v>21</v>
      </c>
      <c r="G137" s="46" t="str">
        <f>IF(LEFT(E137,1)="B",VLOOKUP(E137,'Ranking Frauen'!A:C,3,0),IF(LEFT(E137,1)="S",VLOOKUP(E137,'Ranking Frauen'!E:G,3,0),VLOOKUP(E137,'Ranking Frauen'!I:K,3,0)))</f>
        <v>Baden 21</v>
      </c>
      <c r="H137" s="46"/>
      <c r="I137" s="47"/>
      <c r="J137" s="46"/>
      <c r="K137" s="46"/>
      <c r="L137" s="46"/>
      <c r="M137" s="46"/>
      <c r="N137" s="46"/>
    </row>
    <row r="138" spans="2:14" s="43" customFormat="1" x14ac:dyDescent="0.25">
      <c r="B138" s="44">
        <f t="shared" si="11"/>
        <v>4</v>
      </c>
      <c r="C138" s="45" t="str">
        <f t="shared" si="11"/>
        <v>Landesliga BW</v>
      </c>
      <c r="D138" s="48" t="str">
        <f t="shared" si="11"/>
        <v>Fixplätze über Quote</v>
      </c>
      <c r="E138" s="46" t="s">
        <v>908</v>
      </c>
      <c r="F138" s="47" t="str">
        <f t="shared" si="12"/>
        <v>22</v>
      </c>
      <c r="G138" s="46" t="str">
        <f>IF(LEFT(E138,1)="B",VLOOKUP(E138,'Ranking Frauen'!A:C,3,0),IF(LEFT(E138,1)="S",VLOOKUP(E138,'Ranking Frauen'!E:G,3,0),VLOOKUP(E138,'Ranking Frauen'!I:K,3,0)))</f>
        <v>Baden 22</v>
      </c>
      <c r="H138" s="46"/>
      <c r="I138" s="47"/>
      <c r="J138" s="46"/>
      <c r="K138" s="46"/>
      <c r="L138" s="46"/>
      <c r="M138" s="46"/>
      <c r="N138" s="46"/>
    </row>
    <row r="139" spans="2:14" s="43" customFormat="1" x14ac:dyDescent="0.25">
      <c r="B139" s="44">
        <f t="shared" si="11"/>
        <v>4</v>
      </c>
      <c r="C139" s="45" t="str">
        <f t="shared" si="11"/>
        <v>Landesliga BW</v>
      </c>
      <c r="D139" s="48" t="str">
        <f t="shared" si="11"/>
        <v>Fixplätze über Quote</v>
      </c>
      <c r="E139" s="46" t="s">
        <v>909</v>
      </c>
      <c r="F139" s="47" t="str">
        <f t="shared" si="12"/>
        <v>23</v>
      </c>
      <c r="G139" s="46" t="str">
        <f>IF(LEFT(E139,1)="B",VLOOKUP(E139,'Ranking Frauen'!A:C,3,0),IF(LEFT(E139,1)="S",VLOOKUP(E139,'Ranking Frauen'!E:G,3,0),VLOOKUP(E139,'Ranking Frauen'!I:K,3,0)))</f>
        <v>Baden 23</v>
      </c>
      <c r="H139" s="46"/>
      <c r="I139" s="47"/>
      <c r="J139" s="46"/>
      <c r="K139" s="46"/>
      <c r="L139" s="46"/>
      <c r="M139" s="46"/>
      <c r="N139" s="46"/>
    </row>
    <row r="140" spans="2:14" s="43" customFormat="1" x14ac:dyDescent="0.25">
      <c r="B140" s="44">
        <f t="shared" si="11"/>
        <v>4</v>
      </c>
      <c r="C140" s="45" t="str">
        <f t="shared" si="11"/>
        <v>Landesliga BW</v>
      </c>
      <c r="D140" s="48" t="str">
        <f t="shared" si="11"/>
        <v>Fixplätze über Quote</v>
      </c>
      <c r="E140" s="46" t="s">
        <v>910</v>
      </c>
      <c r="F140" s="47" t="str">
        <f t="shared" si="12"/>
        <v>24</v>
      </c>
      <c r="G140" s="46" t="str">
        <f>IF(LEFT(E140,1)="B",VLOOKUP(E140,'Ranking Frauen'!A:C,3,0),IF(LEFT(E140,1)="S",VLOOKUP(E140,'Ranking Frauen'!E:G,3,0),VLOOKUP(E140,'Ranking Frauen'!I:K,3,0)))</f>
        <v>Baden 24</v>
      </c>
      <c r="H140" s="46"/>
      <c r="I140" s="47"/>
      <c r="J140" s="46"/>
      <c r="K140" s="46"/>
      <c r="L140" s="46"/>
      <c r="M140" s="46"/>
      <c r="N140" s="46"/>
    </row>
    <row r="141" spans="2:14" s="43" customFormat="1" x14ac:dyDescent="0.25">
      <c r="B141" s="44">
        <f t="shared" si="11"/>
        <v>4</v>
      </c>
      <c r="C141" s="45" t="str">
        <f t="shared" si="11"/>
        <v>Landesliga BW</v>
      </c>
      <c r="D141" s="48" t="str">
        <f t="shared" si="11"/>
        <v>Fixplätze über Quote</v>
      </c>
      <c r="E141" s="46" t="s">
        <v>911</v>
      </c>
      <c r="F141" s="47" t="str">
        <f t="shared" si="12"/>
        <v>25</v>
      </c>
      <c r="G141" s="46" t="str">
        <f>IF(LEFT(E141,1)="B",VLOOKUP(E141,'Ranking Frauen'!A:C,3,0),IF(LEFT(E141,1)="S",VLOOKUP(E141,'Ranking Frauen'!E:G,3,0),VLOOKUP(E141,'Ranking Frauen'!I:K,3,0)))</f>
        <v>Baden 25</v>
      </c>
      <c r="H141" s="46"/>
      <c r="I141" s="47"/>
      <c r="J141" s="46"/>
      <c r="K141" s="46"/>
      <c r="L141" s="46"/>
      <c r="M141" s="46"/>
      <c r="N141" s="46"/>
    </row>
    <row r="142" spans="2:14" s="43" customFormat="1" x14ac:dyDescent="0.25">
      <c r="B142" s="44">
        <f t="shared" si="11"/>
        <v>4</v>
      </c>
      <c r="C142" s="45" t="str">
        <f t="shared" si="11"/>
        <v>Landesliga BW</v>
      </c>
      <c r="D142" s="48" t="str">
        <f t="shared" si="11"/>
        <v>Fixplätze über Quote</v>
      </c>
      <c r="E142" s="46" t="s">
        <v>912</v>
      </c>
      <c r="F142" s="47" t="str">
        <f t="shared" si="12"/>
        <v>26</v>
      </c>
      <c r="G142" s="46" t="str">
        <f>IF(LEFT(E142,1)="B",VLOOKUP(E142,'Ranking Frauen'!A:C,3,0),IF(LEFT(E142,1)="S",VLOOKUP(E142,'Ranking Frauen'!E:G,3,0),VLOOKUP(E142,'Ranking Frauen'!I:K,3,0)))</f>
        <v>Baden 26</v>
      </c>
      <c r="H142" s="46"/>
      <c r="I142" s="47"/>
      <c r="J142" s="46"/>
      <c r="K142" s="46"/>
      <c r="L142" s="46"/>
      <c r="M142" s="46"/>
      <c r="N142" s="46"/>
    </row>
    <row r="143" spans="2:14" s="43" customFormat="1" x14ac:dyDescent="0.25">
      <c r="B143" s="44">
        <f t="shared" si="11"/>
        <v>4</v>
      </c>
      <c r="C143" s="45" t="str">
        <f t="shared" si="11"/>
        <v>Landesliga BW</v>
      </c>
      <c r="D143" s="48" t="str">
        <f t="shared" si="11"/>
        <v>Fixplätze über Quote</v>
      </c>
      <c r="E143" s="46" t="s">
        <v>913</v>
      </c>
      <c r="F143" s="47" t="str">
        <f t="shared" si="12"/>
        <v>27</v>
      </c>
      <c r="G143" s="46" t="str">
        <f>IF(LEFT(E143,1)="B",VLOOKUP(E143,'Ranking Frauen'!A:C,3,0),IF(LEFT(E143,1)="S",VLOOKUP(E143,'Ranking Frauen'!E:G,3,0),VLOOKUP(E143,'Ranking Frauen'!I:K,3,0)))</f>
        <v>Baden 27</v>
      </c>
      <c r="H143" s="46"/>
      <c r="I143" s="47"/>
      <c r="J143" s="46"/>
      <c r="K143" s="46"/>
      <c r="L143" s="46"/>
      <c r="M143" s="46"/>
      <c r="N143" s="46"/>
    </row>
    <row r="144" spans="2:14" s="43" customFormat="1" x14ac:dyDescent="0.25">
      <c r="B144" s="44">
        <f t="shared" ref="B144:D155" si="13">+B143</f>
        <v>4</v>
      </c>
      <c r="C144" s="45" t="str">
        <f t="shared" si="13"/>
        <v>Landesliga BW</v>
      </c>
      <c r="D144" s="48" t="str">
        <f t="shared" si="13"/>
        <v>Fixplätze über Quote</v>
      </c>
      <c r="E144" s="46" t="s">
        <v>914</v>
      </c>
      <c r="F144" s="47" t="str">
        <f t="shared" si="12"/>
        <v>28</v>
      </c>
      <c r="G144" s="46" t="str">
        <f>IF(LEFT(E144,1)="B",VLOOKUP(E144,'Ranking Frauen'!A:C,3,0),IF(LEFT(E144,1)="S",VLOOKUP(E144,'Ranking Frauen'!E:G,3,0),VLOOKUP(E144,'Ranking Frauen'!I:K,3,0)))</f>
        <v>Baden 28</v>
      </c>
      <c r="H144" s="46"/>
      <c r="I144" s="47"/>
      <c r="J144" s="46"/>
      <c r="K144" s="46"/>
      <c r="L144" s="46"/>
      <c r="M144" s="46"/>
      <c r="N144" s="46"/>
    </row>
    <row r="145" spans="2:14" s="43" customFormat="1" x14ac:dyDescent="0.25">
      <c r="B145" s="44">
        <f>+B144</f>
        <v>4</v>
      </c>
      <c r="C145" s="45" t="str">
        <f>+C144</f>
        <v>Landesliga BW</v>
      </c>
      <c r="D145" s="48" t="str">
        <f>+D144</f>
        <v>Fixplätze über Quote</v>
      </c>
      <c r="E145" s="46" t="s">
        <v>1066</v>
      </c>
      <c r="F145" s="47" t="str">
        <f t="shared" si="12"/>
        <v>18</v>
      </c>
      <c r="G145" s="46" t="str">
        <f>IF(LEFT(E145,1)="B",VLOOKUP(E145,'Ranking Frauen'!A:C,3,0),IF(LEFT(E145,1)="S",VLOOKUP(E145,'Ranking Frauen'!E:G,3,0),VLOOKUP(E145,'Ranking Frauen'!I:K,3,0)))</f>
        <v>Südbaden 18</v>
      </c>
      <c r="H145" s="46"/>
      <c r="I145" s="47"/>
      <c r="J145" s="46"/>
      <c r="K145" s="46"/>
      <c r="L145" s="46"/>
      <c r="M145" s="46"/>
      <c r="N145" s="46"/>
    </row>
    <row r="146" spans="2:14" s="43" customFormat="1" x14ac:dyDescent="0.25">
      <c r="B146" s="44">
        <f t="shared" si="13"/>
        <v>4</v>
      </c>
      <c r="C146" s="45" t="str">
        <f t="shared" si="13"/>
        <v>Landesliga BW</v>
      </c>
      <c r="D146" s="48" t="str">
        <f t="shared" si="13"/>
        <v>Fixplätze über Quote</v>
      </c>
      <c r="E146" s="46" t="s">
        <v>1067</v>
      </c>
      <c r="F146" s="47" t="str">
        <f t="shared" si="12"/>
        <v>19</v>
      </c>
      <c r="G146" s="46" t="str">
        <f>IF(LEFT(E146,1)="B",VLOOKUP(E146,'Ranking Frauen'!A:C,3,0),IF(LEFT(E146,1)="S",VLOOKUP(E146,'Ranking Frauen'!E:G,3,0),VLOOKUP(E146,'Ranking Frauen'!I:K,3,0)))</f>
        <v>Südbaden 19</v>
      </c>
      <c r="H146" s="46"/>
      <c r="I146" s="47"/>
      <c r="J146" s="46"/>
      <c r="K146" s="46"/>
      <c r="L146" s="46"/>
      <c r="M146" s="46"/>
      <c r="N146" s="46"/>
    </row>
    <row r="147" spans="2:14" s="43" customFormat="1" x14ac:dyDescent="0.25">
      <c r="B147" s="44">
        <f t="shared" si="13"/>
        <v>4</v>
      </c>
      <c r="C147" s="45" t="str">
        <f t="shared" si="13"/>
        <v>Landesliga BW</v>
      </c>
      <c r="D147" s="48" t="str">
        <f t="shared" si="13"/>
        <v>Fixplätze über Quote</v>
      </c>
      <c r="E147" s="46" t="s">
        <v>1068</v>
      </c>
      <c r="F147" s="47" t="str">
        <f t="shared" si="12"/>
        <v>20</v>
      </c>
      <c r="G147" s="46" t="str">
        <f>IF(LEFT(E147,1)="B",VLOOKUP(E147,'Ranking Frauen'!A:C,3,0),IF(LEFT(E147,1)="S",VLOOKUP(E147,'Ranking Frauen'!E:G,3,0),VLOOKUP(E147,'Ranking Frauen'!I:K,3,0)))</f>
        <v>Südbaden 20</v>
      </c>
      <c r="H147" s="46"/>
      <c r="I147" s="47"/>
      <c r="J147" s="46"/>
      <c r="K147" s="46"/>
      <c r="L147" s="46"/>
      <c r="M147" s="46"/>
      <c r="N147" s="46"/>
    </row>
    <row r="148" spans="2:14" s="43" customFormat="1" x14ac:dyDescent="0.25">
      <c r="B148" s="44">
        <f t="shared" si="13"/>
        <v>4</v>
      </c>
      <c r="C148" s="45" t="str">
        <f t="shared" si="13"/>
        <v>Landesliga BW</v>
      </c>
      <c r="D148" s="48" t="str">
        <f t="shared" si="13"/>
        <v>Fixplätze über Quote</v>
      </c>
      <c r="E148" s="46" t="s">
        <v>1069</v>
      </c>
      <c r="F148" s="47" t="str">
        <f t="shared" si="12"/>
        <v>21</v>
      </c>
      <c r="G148" s="46" t="str">
        <f>IF(LEFT(E148,1)="B",VLOOKUP(E148,'Ranking Frauen'!A:C,3,0),IF(LEFT(E148,1)="S",VLOOKUP(E148,'Ranking Frauen'!E:G,3,0),VLOOKUP(E148,'Ranking Frauen'!I:K,3,0)))</f>
        <v>Südbaden 21</v>
      </c>
      <c r="H148" s="46"/>
      <c r="I148" s="47"/>
      <c r="J148" s="46"/>
      <c r="K148" s="46"/>
      <c r="L148" s="46"/>
      <c r="M148" s="46"/>
      <c r="N148" s="46"/>
    </row>
    <row r="149" spans="2:14" s="43" customFormat="1" x14ac:dyDescent="0.25">
      <c r="B149" s="44">
        <f t="shared" si="13"/>
        <v>4</v>
      </c>
      <c r="C149" s="45" t="str">
        <f t="shared" si="13"/>
        <v>Landesliga BW</v>
      </c>
      <c r="D149" s="48" t="str">
        <f t="shared" si="13"/>
        <v>Fixplätze über Quote</v>
      </c>
      <c r="E149" s="46" t="s">
        <v>1070</v>
      </c>
      <c r="F149" s="47" t="str">
        <f t="shared" si="12"/>
        <v>22</v>
      </c>
      <c r="G149" s="46" t="str">
        <f>IF(LEFT(E149,1)="B",VLOOKUP(E149,'Ranking Frauen'!A:C,3,0),IF(LEFT(E149,1)="S",VLOOKUP(E149,'Ranking Frauen'!E:G,3,0),VLOOKUP(E149,'Ranking Frauen'!I:K,3,0)))</f>
        <v>Südbaden 22</v>
      </c>
      <c r="H149" s="46"/>
      <c r="I149" s="47"/>
      <c r="J149" s="46"/>
      <c r="K149" s="46"/>
      <c r="L149" s="46"/>
      <c r="M149" s="46"/>
      <c r="N149" s="46"/>
    </row>
    <row r="150" spans="2:14" s="43" customFormat="1" x14ac:dyDescent="0.25">
      <c r="B150" s="44">
        <f t="shared" si="13"/>
        <v>4</v>
      </c>
      <c r="C150" s="45" t="str">
        <f t="shared" si="13"/>
        <v>Landesliga BW</v>
      </c>
      <c r="D150" s="48" t="str">
        <f t="shared" si="13"/>
        <v>Fixplätze über Quote</v>
      </c>
      <c r="E150" s="46" t="s">
        <v>1071</v>
      </c>
      <c r="F150" s="47" t="str">
        <f t="shared" si="12"/>
        <v>23</v>
      </c>
      <c r="G150" s="46" t="str">
        <f>IF(LEFT(E150,1)="B",VLOOKUP(E150,'Ranking Frauen'!A:C,3,0),IF(LEFT(E150,1)="S",VLOOKUP(E150,'Ranking Frauen'!E:G,3,0),VLOOKUP(E150,'Ranking Frauen'!I:K,3,0)))</f>
        <v>Südbaden 23</v>
      </c>
      <c r="H150" s="46"/>
      <c r="I150" s="47"/>
      <c r="J150" s="46"/>
      <c r="K150" s="46"/>
      <c r="L150" s="46"/>
      <c r="M150" s="46"/>
      <c r="N150" s="46"/>
    </row>
    <row r="151" spans="2:14" s="43" customFormat="1" x14ac:dyDescent="0.25">
      <c r="B151" s="44">
        <f t="shared" si="13"/>
        <v>4</v>
      </c>
      <c r="C151" s="45" t="str">
        <f t="shared" si="13"/>
        <v>Landesliga BW</v>
      </c>
      <c r="D151" s="48" t="str">
        <f t="shared" si="13"/>
        <v>Fixplätze über Quote</v>
      </c>
      <c r="E151" s="46" t="s">
        <v>1072</v>
      </c>
      <c r="F151" s="47" t="str">
        <f t="shared" si="12"/>
        <v>24</v>
      </c>
      <c r="G151" s="46" t="str">
        <f>IF(LEFT(E151,1)="B",VLOOKUP(E151,'Ranking Frauen'!A:C,3,0),IF(LEFT(E151,1)="S",VLOOKUP(E151,'Ranking Frauen'!E:G,3,0),VLOOKUP(E151,'Ranking Frauen'!I:K,3,0)))</f>
        <v>Südbaden 24</v>
      </c>
      <c r="H151" s="46"/>
      <c r="I151" s="47"/>
      <c r="J151" s="46"/>
      <c r="K151" s="46"/>
      <c r="L151" s="46"/>
      <c r="M151" s="46"/>
      <c r="N151" s="46"/>
    </row>
    <row r="152" spans="2:14" s="43" customFormat="1" x14ac:dyDescent="0.25">
      <c r="B152" s="44">
        <f t="shared" si="13"/>
        <v>4</v>
      </c>
      <c r="C152" s="45" t="str">
        <f t="shared" si="13"/>
        <v>Landesliga BW</v>
      </c>
      <c r="D152" s="48" t="str">
        <f t="shared" si="13"/>
        <v>Fixplätze über Quote</v>
      </c>
      <c r="E152" s="46" t="s">
        <v>1073</v>
      </c>
      <c r="F152" s="47" t="str">
        <f t="shared" si="12"/>
        <v>25</v>
      </c>
      <c r="G152" s="46" t="str">
        <f>IF(LEFT(E152,1)="B",VLOOKUP(E152,'Ranking Frauen'!A:C,3,0),IF(LEFT(E152,1)="S",VLOOKUP(E152,'Ranking Frauen'!E:G,3,0),VLOOKUP(E152,'Ranking Frauen'!I:K,3,0)))</f>
        <v>Südbaden 25</v>
      </c>
      <c r="H152" s="46"/>
      <c r="I152" s="47"/>
      <c r="J152" s="46"/>
      <c r="K152" s="46"/>
      <c r="L152" s="46"/>
      <c r="M152" s="46"/>
      <c r="N152" s="46"/>
    </row>
    <row r="153" spans="2:14" s="43" customFormat="1" x14ac:dyDescent="0.25">
      <c r="B153" s="44">
        <f t="shared" si="13"/>
        <v>4</v>
      </c>
      <c r="C153" s="45" t="str">
        <f t="shared" si="13"/>
        <v>Landesliga BW</v>
      </c>
      <c r="D153" s="48" t="str">
        <f t="shared" si="13"/>
        <v>Fixplätze über Quote</v>
      </c>
      <c r="E153" s="46" t="s">
        <v>1074</v>
      </c>
      <c r="F153" s="47" t="str">
        <f t="shared" si="12"/>
        <v>26</v>
      </c>
      <c r="G153" s="46" t="str">
        <f>IF(LEFT(E153,1)="B",VLOOKUP(E153,'Ranking Frauen'!A:C,3,0),IF(LEFT(E153,1)="S",VLOOKUP(E153,'Ranking Frauen'!E:G,3,0),VLOOKUP(E153,'Ranking Frauen'!I:K,3,0)))</f>
        <v>Südbaden 26</v>
      </c>
      <c r="H153" s="46"/>
      <c r="I153" s="47"/>
      <c r="J153" s="46"/>
      <c r="K153" s="46"/>
      <c r="L153" s="46"/>
      <c r="M153" s="46"/>
      <c r="N153" s="46"/>
    </row>
    <row r="154" spans="2:14" s="43" customFormat="1" x14ac:dyDescent="0.25">
      <c r="B154" s="44">
        <f t="shared" si="13"/>
        <v>4</v>
      </c>
      <c r="C154" s="45" t="str">
        <f t="shared" si="13"/>
        <v>Landesliga BW</v>
      </c>
      <c r="D154" s="48" t="str">
        <f t="shared" si="13"/>
        <v>Fixplätze über Quote</v>
      </c>
      <c r="E154" s="46" t="s">
        <v>1075</v>
      </c>
      <c r="F154" s="47" t="str">
        <f t="shared" si="12"/>
        <v>27</v>
      </c>
      <c r="G154" s="46" t="str">
        <f>IF(LEFT(E154,1)="B",VLOOKUP(E154,'Ranking Frauen'!A:C,3,0),IF(LEFT(E154,1)="S",VLOOKUP(E154,'Ranking Frauen'!E:G,3,0),VLOOKUP(E154,'Ranking Frauen'!I:K,3,0)))</f>
        <v>Südbaden 27</v>
      </c>
      <c r="H154" s="46"/>
      <c r="I154" s="47"/>
      <c r="J154" s="46"/>
      <c r="K154" s="46"/>
      <c r="L154" s="46"/>
      <c r="M154" s="46"/>
      <c r="N154" s="46"/>
    </row>
    <row r="155" spans="2:14" s="43" customFormat="1" x14ac:dyDescent="0.25">
      <c r="B155" s="44">
        <f t="shared" si="13"/>
        <v>4</v>
      </c>
      <c r="C155" s="45" t="str">
        <f t="shared" si="13"/>
        <v>Landesliga BW</v>
      </c>
      <c r="D155" s="48" t="str">
        <f t="shared" si="13"/>
        <v>Fixplätze über Quote</v>
      </c>
      <c r="E155" s="46" t="s">
        <v>1076</v>
      </c>
      <c r="F155" s="47" t="str">
        <f t="shared" si="12"/>
        <v>28</v>
      </c>
      <c r="G155" s="46" t="str">
        <f>IF(LEFT(E155,1)="B",VLOOKUP(E155,'Ranking Frauen'!A:C,3,0),IF(LEFT(E155,1)="S",VLOOKUP(E155,'Ranking Frauen'!E:G,3,0),VLOOKUP(E155,'Ranking Frauen'!I:K,3,0)))</f>
        <v>Südbaden 28</v>
      </c>
      <c r="H155" s="46"/>
      <c r="I155" s="47"/>
      <c r="J155" s="46"/>
      <c r="K155" s="46"/>
      <c r="L155" s="46"/>
      <c r="M155" s="46"/>
      <c r="N155" s="46"/>
    </row>
    <row r="156" spans="2:14" s="43" customFormat="1" x14ac:dyDescent="0.25">
      <c r="B156" s="44">
        <f>+B155</f>
        <v>4</v>
      </c>
      <c r="C156" s="45" t="str">
        <f>+C155</f>
        <v>Landesliga BW</v>
      </c>
      <c r="D156" s="48" t="str">
        <f>+D155</f>
        <v>Fixplätze über Quote</v>
      </c>
      <c r="E156" s="46" t="s">
        <v>1242</v>
      </c>
      <c r="F156" s="47" t="str">
        <f t="shared" si="12"/>
        <v>47</v>
      </c>
      <c r="G156" s="46" t="str">
        <f>IF(LEFT(E156,1)="B",VLOOKUP(E156,'Ranking Frauen'!A:C,3,0),IF(LEFT(E156,1)="S",VLOOKUP(E156,'Ranking Frauen'!E:G,3,0),VLOOKUP(E156,'Ranking Frauen'!I:K,3,0)))</f>
        <v>Württemberg 47</v>
      </c>
      <c r="H156" s="46"/>
      <c r="I156" s="47"/>
      <c r="J156" s="46"/>
      <c r="K156" s="46"/>
      <c r="L156" s="46"/>
      <c r="M156" s="46"/>
      <c r="N156" s="46"/>
    </row>
    <row r="157" spans="2:14" s="43" customFormat="1" x14ac:dyDescent="0.25">
      <c r="B157" s="44">
        <f t="shared" ref="B157:D171" si="14">+B156</f>
        <v>4</v>
      </c>
      <c r="C157" s="45" t="str">
        <f t="shared" si="14"/>
        <v>Landesliga BW</v>
      </c>
      <c r="D157" s="48" t="str">
        <f t="shared" si="14"/>
        <v>Fixplätze über Quote</v>
      </c>
      <c r="E157" s="46" t="s">
        <v>1243</v>
      </c>
      <c r="F157" s="47" t="str">
        <f t="shared" si="12"/>
        <v>48</v>
      </c>
      <c r="G157" s="46" t="str">
        <f>IF(LEFT(E157,1)="B",VLOOKUP(E157,'Ranking Frauen'!A:C,3,0),IF(LEFT(E157,1)="S",VLOOKUP(E157,'Ranking Frauen'!E:G,3,0),VLOOKUP(E157,'Ranking Frauen'!I:K,3,0)))</f>
        <v>Württemberg 48</v>
      </c>
      <c r="H157" s="46"/>
      <c r="I157" s="47"/>
      <c r="J157" s="46"/>
      <c r="K157" s="46"/>
      <c r="L157" s="46"/>
      <c r="M157" s="46"/>
      <c r="N157" s="46"/>
    </row>
    <row r="158" spans="2:14" s="43" customFormat="1" x14ac:dyDescent="0.25">
      <c r="B158" s="44">
        <f t="shared" si="14"/>
        <v>4</v>
      </c>
      <c r="C158" s="45" t="str">
        <f t="shared" si="14"/>
        <v>Landesliga BW</v>
      </c>
      <c r="D158" s="48" t="str">
        <f t="shared" si="14"/>
        <v>Fixplätze über Quote</v>
      </c>
      <c r="E158" s="46" t="s">
        <v>1244</v>
      </c>
      <c r="F158" s="47" t="str">
        <f t="shared" si="12"/>
        <v>49</v>
      </c>
      <c r="G158" s="46" t="str">
        <f>IF(LEFT(E158,1)="B",VLOOKUP(E158,'Ranking Frauen'!A:C,3,0),IF(LEFT(E158,1)="S",VLOOKUP(E158,'Ranking Frauen'!E:G,3,0),VLOOKUP(E158,'Ranking Frauen'!I:K,3,0)))</f>
        <v>Württemberg 49</v>
      </c>
      <c r="H158" s="46"/>
      <c r="I158" s="47"/>
      <c r="J158" s="46"/>
      <c r="K158" s="46"/>
      <c r="L158" s="46"/>
      <c r="M158" s="46"/>
      <c r="N158" s="46"/>
    </row>
    <row r="159" spans="2:14" s="43" customFormat="1" x14ac:dyDescent="0.25">
      <c r="B159" s="44">
        <f t="shared" si="14"/>
        <v>4</v>
      </c>
      <c r="C159" s="45" t="str">
        <f t="shared" si="14"/>
        <v>Landesliga BW</v>
      </c>
      <c r="D159" s="48" t="str">
        <f t="shared" si="14"/>
        <v>Fixplätze über Quote</v>
      </c>
      <c r="E159" s="46" t="s">
        <v>1245</v>
      </c>
      <c r="F159" s="47" t="str">
        <f t="shared" si="12"/>
        <v>50</v>
      </c>
      <c r="G159" s="46" t="str">
        <f>IF(LEFT(E159,1)="B",VLOOKUP(E159,'Ranking Frauen'!A:C,3,0),IF(LEFT(E159,1)="S",VLOOKUP(E159,'Ranking Frauen'!E:G,3,0),VLOOKUP(E159,'Ranking Frauen'!I:K,3,0)))</f>
        <v>Württemberg 50</v>
      </c>
      <c r="H159" s="46"/>
      <c r="I159" s="47"/>
      <c r="J159" s="46"/>
      <c r="K159" s="46"/>
      <c r="L159" s="46"/>
      <c r="M159" s="46"/>
      <c r="N159" s="46"/>
    </row>
    <row r="160" spans="2:14" s="43" customFormat="1" x14ac:dyDescent="0.25">
      <c r="B160" s="44">
        <f t="shared" si="14"/>
        <v>4</v>
      </c>
      <c r="C160" s="45" t="str">
        <f t="shared" si="14"/>
        <v>Landesliga BW</v>
      </c>
      <c r="D160" s="48" t="str">
        <f t="shared" si="14"/>
        <v>Fixplätze über Quote</v>
      </c>
      <c r="E160" s="46" t="s">
        <v>1246</v>
      </c>
      <c r="F160" s="47" t="str">
        <f t="shared" si="12"/>
        <v>51</v>
      </c>
      <c r="G160" s="46" t="str">
        <f>IF(LEFT(E160,1)="B",VLOOKUP(E160,'Ranking Frauen'!A:C,3,0),IF(LEFT(E160,1)="S",VLOOKUP(E160,'Ranking Frauen'!E:G,3,0),VLOOKUP(E160,'Ranking Frauen'!I:K,3,0)))</f>
        <v>Württemberg 51</v>
      </c>
      <c r="H160" s="46"/>
      <c r="I160" s="47"/>
      <c r="J160" s="46"/>
      <c r="K160" s="46"/>
      <c r="L160" s="46"/>
      <c r="M160" s="46"/>
      <c r="N160" s="46"/>
    </row>
    <row r="161" spans="2:14" s="43" customFormat="1" x14ac:dyDescent="0.25">
      <c r="B161" s="44">
        <f t="shared" si="14"/>
        <v>4</v>
      </c>
      <c r="C161" s="45" t="str">
        <f t="shared" si="14"/>
        <v>Landesliga BW</v>
      </c>
      <c r="D161" s="48" t="str">
        <f t="shared" si="14"/>
        <v>Fixplätze über Quote</v>
      </c>
      <c r="E161" s="46" t="s">
        <v>1247</v>
      </c>
      <c r="F161" s="47" t="str">
        <f t="shared" si="12"/>
        <v>52</v>
      </c>
      <c r="G161" s="46" t="str">
        <f>IF(LEFT(E161,1)="B",VLOOKUP(E161,'Ranking Frauen'!A:C,3,0),IF(LEFT(E161,1)="S",VLOOKUP(E161,'Ranking Frauen'!E:G,3,0),VLOOKUP(E161,'Ranking Frauen'!I:K,3,0)))</f>
        <v>Württemberg 52</v>
      </c>
      <c r="H161" s="46"/>
      <c r="I161" s="47"/>
      <c r="J161" s="46"/>
      <c r="K161" s="46"/>
      <c r="L161" s="46"/>
      <c r="M161" s="46"/>
      <c r="N161" s="46"/>
    </row>
    <row r="162" spans="2:14" s="43" customFormat="1" x14ac:dyDescent="0.25">
      <c r="B162" s="44">
        <f t="shared" si="14"/>
        <v>4</v>
      </c>
      <c r="C162" s="45" t="str">
        <f t="shared" si="14"/>
        <v>Landesliga BW</v>
      </c>
      <c r="D162" s="48" t="str">
        <f t="shared" si="14"/>
        <v>Fixplätze über Quote</v>
      </c>
      <c r="E162" s="46" t="s">
        <v>1248</v>
      </c>
      <c r="F162" s="47" t="str">
        <f t="shared" si="12"/>
        <v>53</v>
      </c>
      <c r="G162" s="46" t="str">
        <f>IF(LEFT(E162,1)="B",VLOOKUP(E162,'Ranking Frauen'!A:C,3,0),IF(LEFT(E162,1)="S",VLOOKUP(E162,'Ranking Frauen'!E:G,3,0),VLOOKUP(E162,'Ranking Frauen'!I:K,3,0)))</f>
        <v>Württemberg 53</v>
      </c>
      <c r="H162" s="46"/>
      <c r="I162" s="47"/>
      <c r="J162" s="46"/>
      <c r="K162" s="46"/>
      <c r="L162" s="46"/>
      <c r="M162" s="46"/>
      <c r="N162" s="46"/>
    </row>
    <row r="163" spans="2:14" s="43" customFormat="1" x14ac:dyDescent="0.25">
      <c r="B163" s="44">
        <f t="shared" si="14"/>
        <v>4</v>
      </c>
      <c r="C163" s="45" t="str">
        <f t="shared" si="14"/>
        <v>Landesliga BW</v>
      </c>
      <c r="D163" s="48" t="str">
        <f t="shared" si="14"/>
        <v>Fixplätze über Quote</v>
      </c>
      <c r="E163" s="46" t="s">
        <v>1249</v>
      </c>
      <c r="F163" s="47" t="str">
        <f t="shared" si="12"/>
        <v>54</v>
      </c>
      <c r="G163" s="46" t="str">
        <f>IF(LEFT(E163,1)="B",VLOOKUP(E163,'Ranking Frauen'!A:C,3,0),IF(LEFT(E163,1)="S",VLOOKUP(E163,'Ranking Frauen'!E:G,3,0),VLOOKUP(E163,'Ranking Frauen'!I:K,3,0)))</f>
        <v>Württemberg 54</v>
      </c>
      <c r="H163" s="46"/>
      <c r="I163" s="47"/>
      <c r="J163" s="46"/>
      <c r="K163" s="46"/>
      <c r="L163" s="46"/>
      <c r="M163" s="46"/>
      <c r="N163" s="46"/>
    </row>
    <row r="164" spans="2:14" s="43" customFormat="1" x14ac:dyDescent="0.25">
      <c r="B164" s="44">
        <f t="shared" si="14"/>
        <v>4</v>
      </c>
      <c r="C164" s="45" t="str">
        <f t="shared" si="14"/>
        <v>Landesliga BW</v>
      </c>
      <c r="D164" s="48" t="str">
        <f t="shared" si="14"/>
        <v>Fixplätze über Quote</v>
      </c>
      <c r="E164" s="46" t="s">
        <v>1250</v>
      </c>
      <c r="F164" s="47" t="str">
        <f t="shared" si="12"/>
        <v>55</v>
      </c>
      <c r="G164" s="46" t="str">
        <f>IF(LEFT(E164,1)="B",VLOOKUP(E164,'Ranking Frauen'!A:C,3,0),IF(LEFT(E164,1)="S",VLOOKUP(E164,'Ranking Frauen'!E:G,3,0),VLOOKUP(E164,'Ranking Frauen'!I:K,3,0)))</f>
        <v>Württemberg 55</v>
      </c>
      <c r="H164" s="46"/>
      <c r="I164" s="47"/>
      <c r="J164" s="46"/>
      <c r="K164" s="46"/>
      <c r="L164" s="46"/>
      <c r="M164" s="46"/>
      <c r="N164" s="46"/>
    </row>
    <row r="165" spans="2:14" s="43" customFormat="1" x14ac:dyDescent="0.25">
      <c r="B165" s="44">
        <f t="shared" si="14"/>
        <v>4</v>
      </c>
      <c r="C165" s="45" t="str">
        <f t="shared" si="14"/>
        <v>Landesliga BW</v>
      </c>
      <c r="D165" s="48" t="str">
        <f t="shared" si="14"/>
        <v>Fixplätze über Quote</v>
      </c>
      <c r="E165" s="46" t="s">
        <v>1251</v>
      </c>
      <c r="F165" s="47" t="str">
        <f t="shared" si="12"/>
        <v>56</v>
      </c>
      <c r="G165" s="46" t="str">
        <f>IF(LEFT(E165,1)="B",VLOOKUP(E165,'Ranking Frauen'!A:C,3,0),IF(LEFT(E165,1)="S",VLOOKUP(E165,'Ranking Frauen'!E:G,3,0),VLOOKUP(E165,'Ranking Frauen'!I:K,3,0)))</f>
        <v>Württemberg 56</v>
      </c>
      <c r="H165" s="46"/>
      <c r="I165" s="47"/>
      <c r="J165" s="46"/>
      <c r="K165" s="46"/>
      <c r="L165" s="46"/>
      <c r="M165" s="46"/>
      <c r="N165" s="46"/>
    </row>
    <row r="166" spans="2:14" s="43" customFormat="1" x14ac:dyDescent="0.25">
      <c r="B166" s="44">
        <f t="shared" si="14"/>
        <v>4</v>
      </c>
      <c r="C166" s="45" t="str">
        <f t="shared" si="14"/>
        <v>Landesliga BW</v>
      </c>
      <c r="D166" s="48" t="str">
        <f t="shared" si="14"/>
        <v>Fixplätze über Quote</v>
      </c>
      <c r="E166" s="46" t="s">
        <v>1252</v>
      </c>
      <c r="F166" s="47" t="str">
        <f t="shared" si="12"/>
        <v>57</v>
      </c>
      <c r="G166" s="46" t="str">
        <f>IF(LEFT(E166,1)="B",VLOOKUP(E166,'Ranking Frauen'!A:C,3,0),IF(LEFT(E166,1)="S",VLOOKUP(E166,'Ranking Frauen'!E:G,3,0),VLOOKUP(E166,'Ranking Frauen'!I:K,3,0)))</f>
        <v>Württemberg 57</v>
      </c>
      <c r="H166" s="46"/>
      <c r="I166" s="47"/>
      <c r="J166" s="46"/>
      <c r="K166" s="46"/>
      <c r="L166" s="46"/>
      <c r="M166" s="46"/>
      <c r="N166" s="46"/>
    </row>
    <row r="167" spans="2:14" s="43" customFormat="1" x14ac:dyDescent="0.25">
      <c r="B167" s="44">
        <f t="shared" si="14"/>
        <v>4</v>
      </c>
      <c r="C167" s="45" t="str">
        <f t="shared" si="14"/>
        <v>Landesliga BW</v>
      </c>
      <c r="D167" s="48" t="str">
        <f t="shared" si="14"/>
        <v>Fixplätze über Quote</v>
      </c>
      <c r="E167" s="46" t="s">
        <v>1253</v>
      </c>
      <c r="F167" s="47" t="str">
        <f t="shared" si="12"/>
        <v>58</v>
      </c>
      <c r="G167" s="46" t="str">
        <f>IF(LEFT(E167,1)="B",VLOOKUP(E167,'Ranking Frauen'!A:C,3,0),IF(LEFT(E167,1)="S",VLOOKUP(E167,'Ranking Frauen'!E:G,3,0),VLOOKUP(E167,'Ranking Frauen'!I:K,3,0)))</f>
        <v>Württemberg 58</v>
      </c>
      <c r="H167" s="46"/>
      <c r="I167" s="47"/>
      <c r="J167" s="46"/>
      <c r="K167" s="46"/>
      <c r="L167" s="46"/>
      <c r="M167" s="46"/>
      <c r="N167" s="46"/>
    </row>
    <row r="168" spans="2:14" s="43" customFormat="1" x14ac:dyDescent="0.25">
      <c r="B168" s="44">
        <f t="shared" si="14"/>
        <v>4</v>
      </c>
      <c r="C168" s="45" t="str">
        <f t="shared" si="14"/>
        <v>Landesliga BW</v>
      </c>
      <c r="D168" s="48" t="str">
        <f t="shared" si="14"/>
        <v>Fixplätze über Quote</v>
      </c>
      <c r="E168" s="46" t="s">
        <v>1254</v>
      </c>
      <c r="F168" s="47" t="str">
        <f t="shared" si="12"/>
        <v>59</v>
      </c>
      <c r="G168" s="46" t="str">
        <f>IF(LEFT(E168,1)="B",VLOOKUP(E168,'Ranking Frauen'!A:C,3,0),IF(LEFT(E168,1)="S",VLOOKUP(E168,'Ranking Frauen'!E:G,3,0),VLOOKUP(E168,'Ranking Frauen'!I:K,3,0)))</f>
        <v>Württemberg 59</v>
      </c>
      <c r="H168" s="46"/>
      <c r="I168" s="47"/>
      <c r="J168" s="46"/>
      <c r="K168" s="46"/>
      <c r="L168" s="46"/>
      <c r="M168" s="46"/>
      <c r="N168" s="46"/>
    </row>
    <row r="169" spans="2:14" s="43" customFormat="1" x14ac:dyDescent="0.25">
      <c r="B169" s="44">
        <f t="shared" si="14"/>
        <v>4</v>
      </c>
      <c r="C169" s="45" t="str">
        <f t="shared" si="14"/>
        <v>Landesliga BW</v>
      </c>
      <c r="D169" s="48" t="str">
        <f t="shared" si="14"/>
        <v>Fixplätze über Quote</v>
      </c>
      <c r="E169" s="46" t="s">
        <v>1255</v>
      </c>
      <c r="F169" s="47" t="str">
        <f t="shared" si="12"/>
        <v>60</v>
      </c>
      <c r="G169" s="46" t="str">
        <f>IF(LEFT(E169,1)="B",VLOOKUP(E169,'Ranking Frauen'!A:C,3,0),IF(LEFT(E169,1)="S",VLOOKUP(E169,'Ranking Frauen'!E:G,3,0),VLOOKUP(E169,'Ranking Frauen'!I:K,3,0)))</f>
        <v>Württemberg 60</v>
      </c>
      <c r="H169" s="46"/>
      <c r="I169" s="47"/>
      <c r="J169" s="46"/>
      <c r="K169" s="46"/>
      <c r="L169" s="46"/>
      <c r="M169" s="46"/>
      <c r="N169" s="46"/>
    </row>
    <row r="170" spans="2:14" s="43" customFormat="1" x14ac:dyDescent="0.25">
      <c r="B170" s="44">
        <f t="shared" si="14"/>
        <v>4</v>
      </c>
      <c r="C170" s="45" t="str">
        <f t="shared" si="14"/>
        <v>Landesliga BW</v>
      </c>
      <c r="D170" s="48" t="str">
        <f t="shared" si="14"/>
        <v>Fixplätze über Quote</v>
      </c>
      <c r="E170" s="46" t="s">
        <v>1256</v>
      </c>
      <c r="F170" s="47" t="str">
        <f t="shared" si="12"/>
        <v>61</v>
      </c>
      <c r="G170" s="46" t="str">
        <f>IF(LEFT(E170,1)="B",VLOOKUP(E170,'Ranking Frauen'!A:C,3,0),IF(LEFT(E170,1)="S",VLOOKUP(E170,'Ranking Frauen'!E:G,3,0),VLOOKUP(E170,'Ranking Frauen'!I:K,3,0)))</f>
        <v>Württemberg 61</v>
      </c>
      <c r="H170" s="46"/>
      <c r="I170" s="47"/>
      <c r="J170" s="46"/>
      <c r="K170" s="46"/>
      <c r="L170" s="46"/>
      <c r="M170" s="46"/>
      <c r="N170" s="46"/>
    </row>
    <row r="171" spans="2:14" s="43" customFormat="1" x14ac:dyDescent="0.25">
      <c r="B171" s="44">
        <f t="shared" si="14"/>
        <v>4</v>
      </c>
      <c r="C171" s="45" t="str">
        <f t="shared" si="14"/>
        <v>Landesliga BW</v>
      </c>
      <c r="D171" s="48" t="str">
        <f t="shared" si="14"/>
        <v>Fixplätze über Quote</v>
      </c>
      <c r="E171" s="46" t="s">
        <v>1257</v>
      </c>
      <c r="F171" s="47" t="str">
        <f t="shared" si="12"/>
        <v>62</v>
      </c>
      <c r="G171" s="46" t="str">
        <f>IF(LEFT(E171,1)="B",VLOOKUP(E171,'Ranking Frauen'!A:C,3,0),IF(LEFT(E171,1)="S",VLOOKUP(E171,'Ranking Frauen'!E:G,3,0),VLOOKUP(E171,'Ranking Frauen'!I:K,3,0)))</f>
        <v>Württemberg 62</v>
      </c>
      <c r="H171" s="46"/>
      <c r="I171" s="47"/>
      <c r="J171" s="46"/>
      <c r="K171" s="46"/>
      <c r="L171" s="46"/>
      <c r="M171" s="46"/>
      <c r="N171" s="46"/>
    </row>
    <row r="172" spans="2:14" s="43" customFormat="1" x14ac:dyDescent="0.25">
      <c r="B172" s="44">
        <f t="shared" ref="B172:D187" si="15">+B171</f>
        <v>4</v>
      </c>
      <c r="C172" s="45" t="str">
        <f t="shared" si="15"/>
        <v>Landesliga BW</v>
      </c>
      <c r="D172" s="48" t="str">
        <f t="shared" si="15"/>
        <v>Fixplätze über Quote</v>
      </c>
      <c r="E172" s="46" t="s">
        <v>1258</v>
      </c>
      <c r="F172" s="47" t="str">
        <f t="shared" si="12"/>
        <v>63</v>
      </c>
      <c r="G172" s="46" t="str">
        <f>IF(LEFT(E172,1)="B",VLOOKUP(E172,'Ranking Frauen'!A:C,3,0),IF(LEFT(E172,1)="S",VLOOKUP(E172,'Ranking Frauen'!E:G,3,0),VLOOKUP(E172,'Ranking Frauen'!I:K,3,0)))</f>
        <v>Württemberg 63</v>
      </c>
      <c r="H172" s="46"/>
      <c r="I172" s="47"/>
      <c r="J172" s="46"/>
      <c r="K172" s="46"/>
      <c r="L172" s="46"/>
      <c r="M172" s="46"/>
      <c r="N172" s="46"/>
    </row>
    <row r="173" spans="2:14" s="43" customFormat="1" x14ac:dyDescent="0.25">
      <c r="B173" s="44">
        <f t="shared" si="15"/>
        <v>4</v>
      </c>
      <c r="C173" s="45" t="str">
        <f t="shared" si="15"/>
        <v>Landesliga BW</v>
      </c>
      <c r="D173" s="48" t="str">
        <f t="shared" si="15"/>
        <v>Fixplätze über Quote</v>
      </c>
      <c r="E173" s="46" t="s">
        <v>1259</v>
      </c>
      <c r="F173" s="47" t="str">
        <f t="shared" si="12"/>
        <v>64</v>
      </c>
      <c r="G173" s="46" t="str">
        <f>IF(LEFT(E173,1)="B",VLOOKUP(E173,'Ranking Frauen'!A:C,3,0),IF(LEFT(E173,1)="S",VLOOKUP(E173,'Ranking Frauen'!E:G,3,0),VLOOKUP(E173,'Ranking Frauen'!I:K,3,0)))</f>
        <v>Württemberg 64</v>
      </c>
      <c r="H173" s="46"/>
      <c r="I173" s="47"/>
      <c r="J173" s="46"/>
      <c r="K173" s="46"/>
      <c r="L173" s="46"/>
      <c r="M173" s="46"/>
      <c r="N173" s="46"/>
    </row>
    <row r="174" spans="2:14" s="43" customFormat="1" x14ac:dyDescent="0.25">
      <c r="B174" s="44">
        <f t="shared" si="15"/>
        <v>4</v>
      </c>
      <c r="C174" s="45" t="str">
        <f t="shared" si="15"/>
        <v>Landesliga BW</v>
      </c>
      <c r="D174" s="48" t="str">
        <f t="shared" si="15"/>
        <v>Fixplätze über Quote</v>
      </c>
      <c r="E174" s="46" t="s">
        <v>1260</v>
      </c>
      <c r="F174" s="47" t="str">
        <f t="shared" si="12"/>
        <v>65</v>
      </c>
      <c r="G174" s="46" t="str">
        <f>IF(LEFT(E174,1)="B",VLOOKUP(E174,'Ranking Frauen'!A:C,3,0),IF(LEFT(E174,1)="S",VLOOKUP(E174,'Ranking Frauen'!E:G,3,0),VLOOKUP(E174,'Ranking Frauen'!I:K,3,0)))</f>
        <v>Württemberg 65</v>
      </c>
      <c r="H174" s="46"/>
      <c r="I174" s="47"/>
      <c r="J174" s="46"/>
      <c r="K174" s="46"/>
      <c r="L174" s="46"/>
      <c r="M174" s="46"/>
      <c r="N174" s="46"/>
    </row>
    <row r="175" spans="2:14" s="43" customFormat="1" x14ac:dyDescent="0.25">
      <c r="B175" s="44">
        <f t="shared" si="15"/>
        <v>4</v>
      </c>
      <c r="C175" s="45" t="str">
        <f t="shared" si="15"/>
        <v>Landesliga BW</v>
      </c>
      <c r="D175" s="48" t="str">
        <f t="shared" si="15"/>
        <v>Fixplätze über Quote</v>
      </c>
      <c r="E175" s="46" t="s">
        <v>1261</v>
      </c>
      <c r="F175" s="47" t="str">
        <f t="shared" si="12"/>
        <v>66</v>
      </c>
      <c r="G175" s="46" t="str">
        <f>IF(LEFT(E175,1)="B",VLOOKUP(E175,'Ranking Frauen'!A:C,3,0),IF(LEFT(E175,1)="S",VLOOKUP(E175,'Ranking Frauen'!E:G,3,0),VLOOKUP(E175,'Ranking Frauen'!I:K,3,0)))</f>
        <v>Württemberg 66</v>
      </c>
      <c r="H175" s="46"/>
      <c r="I175" s="47"/>
      <c r="J175" s="46"/>
      <c r="K175" s="46"/>
      <c r="L175" s="46"/>
      <c r="M175" s="46"/>
      <c r="N175" s="46"/>
    </row>
    <row r="176" spans="2:14" s="43" customFormat="1" x14ac:dyDescent="0.25">
      <c r="B176" s="44">
        <f t="shared" si="15"/>
        <v>4</v>
      </c>
      <c r="C176" s="45" t="str">
        <f t="shared" si="15"/>
        <v>Landesliga BW</v>
      </c>
      <c r="D176" s="48" t="str">
        <f t="shared" si="15"/>
        <v>Fixplätze über Quote</v>
      </c>
      <c r="E176" s="46" t="s">
        <v>1262</v>
      </c>
      <c r="F176" s="47" t="str">
        <f t="shared" si="12"/>
        <v>67</v>
      </c>
      <c r="G176" s="46" t="str">
        <f>IF(LEFT(E176,1)="B",VLOOKUP(E176,'Ranking Frauen'!A:C,3,0),IF(LEFT(E176,1)="S",VLOOKUP(E176,'Ranking Frauen'!E:G,3,0),VLOOKUP(E176,'Ranking Frauen'!I:K,3,0)))</f>
        <v>Württemberg 67</v>
      </c>
      <c r="H176" s="46"/>
      <c r="I176" s="47"/>
      <c r="J176" s="46"/>
      <c r="K176" s="46"/>
      <c r="L176" s="46"/>
      <c r="M176" s="46"/>
      <c r="N176" s="46"/>
    </row>
    <row r="177" spans="2:14" s="43" customFormat="1" x14ac:dyDescent="0.25">
      <c r="B177" s="44">
        <f t="shared" si="15"/>
        <v>4</v>
      </c>
      <c r="C177" s="45" t="str">
        <f t="shared" si="15"/>
        <v>Landesliga BW</v>
      </c>
      <c r="D177" s="48" t="str">
        <f t="shared" si="15"/>
        <v>Fixplätze über Quote</v>
      </c>
      <c r="E177" s="46" t="s">
        <v>1263</v>
      </c>
      <c r="F177" s="47" t="str">
        <f t="shared" si="12"/>
        <v>68</v>
      </c>
      <c r="G177" s="46" t="str">
        <f>IF(LEFT(E177,1)="B",VLOOKUP(E177,'Ranking Frauen'!A:C,3,0),IF(LEFT(E177,1)="S",VLOOKUP(E177,'Ranking Frauen'!E:G,3,0),VLOOKUP(E177,'Ranking Frauen'!I:K,3,0)))</f>
        <v>Württemberg 68</v>
      </c>
      <c r="H177" s="46"/>
      <c r="I177" s="47"/>
      <c r="J177" s="46"/>
      <c r="K177" s="46"/>
      <c r="L177" s="46"/>
      <c r="M177" s="46"/>
      <c r="N177" s="46"/>
    </row>
    <row r="178" spans="2:14" s="43" customFormat="1" x14ac:dyDescent="0.25">
      <c r="B178" s="44">
        <f t="shared" si="15"/>
        <v>4</v>
      </c>
      <c r="C178" s="45" t="str">
        <f t="shared" si="15"/>
        <v>Landesliga BW</v>
      </c>
      <c r="D178" s="48" t="str">
        <f t="shared" si="15"/>
        <v>Fixplätze über Quote</v>
      </c>
      <c r="E178" s="46" t="s">
        <v>1264</v>
      </c>
      <c r="F178" s="47" t="str">
        <f t="shared" si="12"/>
        <v>69</v>
      </c>
      <c r="G178" s="46" t="str">
        <f>IF(LEFT(E178,1)="B",VLOOKUP(E178,'Ranking Frauen'!A:C,3,0),IF(LEFT(E178,1)="S",VLOOKUP(E178,'Ranking Frauen'!E:G,3,0),VLOOKUP(E178,'Ranking Frauen'!I:K,3,0)))</f>
        <v>Württemberg 69</v>
      </c>
      <c r="H178" s="46"/>
      <c r="I178" s="47"/>
      <c r="J178" s="46"/>
      <c r="K178" s="46"/>
      <c r="L178" s="46"/>
      <c r="M178" s="46"/>
      <c r="N178" s="46"/>
    </row>
    <row r="179" spans="2:14" s="43" customFormat="1" x14ac:dyDescent="0.25">
      <c r="B179" s="44">
        <f t="shared" si="15"/>
        <v>4</v>
      </c>
      <c r="C179" s="45" t="str">
        <f t="shared" si="15"/>
        <v>Landesliga BW</v>
      </c>
      <c r="D179" s="48" t="str">
        <f t="shared" si="15"/>
        <v>Fixplätze über Quote</v>
      </c>
      <c r="E179" s="46" t="s">
        <v>1265</v>
      </c>
      <c r="F179" s="47" t="str">
        <f t="shared" si="12"/>
        <v>70</v>
      </c>
      <c r="G179" s="46" t="str">
        <f>IF(LEFT(E179,1)="B",VLOOKUP(E179,'Ranking Frauen'!A:C,3,0),IF(LEFT(E179,1)="S",VLOOKUP(E179,'Ranking Frauen'!E:G,3,0),VLOOKUP(E179,'Ranking Frauen'!I:K,3,0)))</f>
        <v>Württemberg 70</v>
      </c>
      <c r="H179" s="46"/>
      <c r="I179" s="47"/>
      <c r="J179" s="46"/>
      <c r="K179" s="46"/>
      <c r="L179" s="46"/>
      <c r="M179" s="46"/>
      <c r="N179" s="46"/>
    </row>
    <row r="180" spans="2:14" s="43" customFormat="1" x14ac:dyDescent="0.25">
      <c r="B180" s="44">
        <f t="shared" si="15"/>
        <v>4</v>
      </c>
      <c r="C180" s="45" t="str">
        <f t="shared" si="15"/>
        <v>Landesliga BW</v>
      </c>
      <c r="D180" s="48" t="str">
        <f t="shared" si="15"/>
        <v>Fixplätze über Quote</v>
      </c>
      <c r="E180" s="46" t="s">
        <v>1266</v>
      </c>
      <c r="F180" s="47" t="str">
        <f t="shared" si="12"/>
        <v>71</v>
      </c>
      <c r="G180" s="46" t="str">
        <f>IF(LEFT(E180,1)="B",VLOOKUP(E180,'Ranking Frauen'!A:C,3,0),IF(LEFT(E180,1)="S",VLOOKUP(E180,'Ranking Frauen'!E:G,3,0),VLOOKUP(E180,'Ranking Frauen'!I:K,3,0)))</f>
        <v>Württemberg 71</v>
      </c>
      <c r="H180" s="46"/>
      <c r="I180" s="47"/>
      <c r="J180" s="46"/>
      <c r="K180" s="46"/>
      <c r="L180" s="46"/>
      <c r="M180" s="46"/>
      <c r="N180" s="46"/>
    </row>
    <row r="181" spans="2:14" s="43" customFormat="1" x14ac:dyDescent="0.25">
      <c r="B181" s="44">
        <f t="shared" si="15"/>
        <v>4</v>
      </c>
      <c r="C181" s="45" t="str">
        <f t="shared" si="15"/>
        <v>Landesliga BW</v>
      </c>
      <c r="D181" s="48" t="str">
        <f t="shared" si="15"/>
        <v>Fixplätze über Quote</v>
      </c>
      <c r="E181" s="46" t="s">
        <v>1267</v>
      </c>
      <c r="F181" s="47" t="str">
        <f t="shared" si="12"/>
        <v>72</v>
      </c>
      <c r="G181" s="46" t="str">
        <f>IF(LEFT(E181,1)="B",VLOOKUP(E181,'Ranking Frauen'!A:C,3,0),IF(LEFT(E181,1)="S",VLOOKUP(E181,'Ranking Frauen'!E:G,3,0),VLOOKUP(E181,'Ranking Frauen'!I:K,3,0)))</f>
        <v>Württemberg 72</v>
      </c>
      <c r="H181" s="46"/>
      <c r="I181" s="47"/>
      <c r="J181" s="46"/>
      <c r="K181" s="46"/>
      <c r="L181" s="46"/>
      <c r="M181" s="46"/>
      <c r="N181" s="46"/>
    </row>
    <row r="182" spans="2:14" s="43" customFormat="1" x14ac:dyDescent="0.25">
      <c r="B182" s="44">
        <f t="shared" si="15"/>
        <v>4</v>
      </c>
      <c r="C182" s="45" t="str">
        <f t="shared" si="15"/>
        <v>Landesliga BW</v>
      </c>
      <c r="D182" s="48" t="str">
        <f t="shared" si="15"/>
        <v>Fixplätze über Quote</v>
      </c>
      <c r="E182" s="46" t="s">
        <v>1268</v>
      </c>
      <c r="F182" s="47" t="str">
        <f t="shared" si="12"/>
        <v>73</v>
      </c>
      <c r="G182" s="46" t="str">
        <f>IF(LEFT(E182,1)="B",VLOOKUP(E182,'Ranking Frauen'!A:C,3,0),IF(LEFT(E182,1)="S",VLOOKUP(E182,'Ranking Frauen'!E:G,3,0),VLOOKUP(E182,'Ranking Frauen'!I:K,3,0)))</f>
        <v>Württemberg 73</v>
      </c>
      <c r="H182" s="46"/>
      <c r="I182" s="47"/>
      <c r="J182" s="46"/>
      <c r="K182" s="46"/>
      <c r="L182" s="46"/>
      <c r="M182" s="46"/>
      <c r="N182" s="46"/>
    </row>
    <row r="183" spans="2:14" s="43" customFormat="1" x14ac:dyDescent="0.25">
      <c r="B183" s="44">
        <f t="shared" si="15"/>
        <v>4</v>
      </c>
      <c r="C183" s="45" t="str">
        <f t="shared" si="15"/>
        <v>Landesliga BW</v>
      </c>
      <c r="D183" s="48" t="str">
        <f t="shared" si="15"/>
        <v>Fixplätze über Quote</v>
      </c>
      <c r="E183" s="46" t="s">
        <v>1269</v>
      </c>
      <c r="F183" s="47" t="str">
        <f t="shared" si="12"/>
        <v>74</v>
      </c>
      <c r="G183" s="46" t="str">
        <f>IF(LEFT(E183,1)="B",VLOOKUP(E183,'Ranking Frauen'!A:C,3,0),IF(LEFT(E183,1)="S",VLOOKUP(E183,'Ranking Frauen'!E:G,3,0),VLOOKUP(E183,'Ranking Frauen'!I:K,3,0)))</f>
        <v>Württemberg 74</v>
      </c>
      <c r="H183" s="46"/>
      <c r="I183" s="47"/>
      <c r="J183" s="46"/>
      <c r="K183" s="46"/>
      <c r="L183" s="46"/>
      <c r="M183" s="46"/>
      <c r="N183" s="46"/>
    </row>
    <row r="184" spans="2:14" s="43" customFormat="1" x14ac:dyDescent="0.25">
      <c r="B184" s="44">
        <f t="shared" si="15"/>
        <v>4</v>
      </c>
      <c r="C184" s="45" t="str">
        <f t="shared" si="15"/>
        <v>Landesliga BW</v>
      </c>
      <c r="D184" s="48" t="str">
        <f t="shared" si="15"/>
        <v>Fixplätze über Quote</v>
      </c>
      <c r="E184" s="46" t="s">
        <v>1270</v>
      </c>
      <c r="F184" s="47" t="str">
        <f t="shared" si="12"/>
        <v>75</v>
      </c>
      <c r="G184" s="46" t="str">
        <f>IF(LEFT(E184,1)="B",VLOOKUP(E184,'Ranking Frauen'!A:C,3,0),IF(LEFT(E184,1)="S",VLOOKUP(E184,'Ranking Frauen'!E:G,3,0),VLOOKUP(E184,'Ranking Frauen'!I:K,3,0)))</f>
        <v>Württemberg 75</v>
      </c>
      <c r="H184" s="46"/>
      <c r="I184" s="47"/>
      <c r="J184" s="46"/>
      <c r="K184" s="46"/>
      <c r="L184" s="46"/>
      <c r="M184" s="46"/>
      <c r="N184" s="46"/>
    </row>
    <row r="185" spans="2:14" s="43" customFormat="1" x14ac:dyDescent="0.25">
      <c r="B185" s="44">
        <f t="shared" si="15"/>
        <v>4</v>
      </c>
      <c r="C185" s="45" t="str">
        <f t="shared" si="15"/>
        <v>Landesliga BW</v>
      </c>
      <c r="D185" s="48" t="str">
        <f t="shared" si="15"/>
        <v>Fixplätze über Quote</v>
      </c>
      <c r="E185" s="46" t="s">
        <v>1271</v>
      </c>
      <c r="F185" s="47" t="str">
        <f t="shared" si="12"/>
        <v>76</v>
      </c>
      <c r="G185" s="46" t="str">
        <f>IF(LEFT(E185,1)="B",VLOOKUP(E185,'Ranking Frauen'!A:C,3,0),IF(LEFT(E185,1)="S",VLOOKUP(E185,'Ranking Frauen'!E:G,3,0),VLOOKUP(E185,'Ranking Frauen'!I:K,3,0)))</f>
        <v>Württemberg 76</v>
      </c>
      <c r="H185" s="46"/>
      <c r="I185" s="47"/>
      <c r="J185" s="46"/>
      <c r="K185" s="46"/>
      <c r="L185" s="46"/>
      <c r="M185" s="46"/>
      <c r="N185" s="46"/>
    </row>
    <row r="186" spans="2:14" s="43" customFormat="1" x14ac:dyDescent="0.25">
      <c r="B186" s="44">
        <f t="shared" si="15"/>
        <v>4</v>
      </c>
      <c r="C186" s="45" t="str">
        <f t="shared" si="15"/>
        <v>Landesliga BW</v>
      </c>
      <c r="D186" s="48" t="str">
        <f t="shared" si="15"/>
        <v>Fixplätze über Quote</v>
      </c>
      <c r="E186" s="46" t="s">
        <v>1272</v>
      </c>
      <c r="F186" s="47" t="str">
        <f t="shared" si="12"/>
        <v>77</v>
      </c>
      <c r="G186" s="46" t="str">
        <f>IF(LEFT(E186,1)="B",VLOOKUP(E186,'Ranking Frauen'!A:C,3,0),IF(LEFT(E186,1)="S",VLOOKUP(E186,'Ranking Frauen'!E:G,3,0),VLOOKUP(E186,'Ranking Frauen'!I:K,3,0)))</f>
        <v>Württemberg 77</v>
      </c>
      <c r="H186" s="46"/>
      <c r="I186" s="47"/>
      <c r="J186" s="46"/>
      <c r="K186" s="46"/>
      <c r="L186" s="46"/>
      <c r="M186" s="46"/>
      <c r="N186" s="46"/>
    </row>
    <row r="187" spans="2:14" s="43" customFormat="1" x14ac:dyDescent="0.25">
      <c r="B187" s="44">
        <f t="shared" si="15"/>
        <v>4</v>
      </c>
      <c r="C187" s="45" t="str">
        <f t="shared" si="15"/>
        <v>Landesliga BW</v>
      </c>
      <c r="D187" s="48" t="str">
        <f t="shared" si="15"/>
        <v>Fixplätze über Quote</v>
      </c>
      <c r="E187" s="46" t="s">
        <v>1273</v>
      </c>
      <c r="F187" s="47" t="str">
        <f t="shared" si="12"/>
        <v>78</v>
      </c>
      <c r="G187" s="46" t="str">
        <f>IF(LEFT(E187,1)="B",VLOOKUP(E187,'Ranking Frauen'!A:C,3,0),IF(LEFT(E187,1)="S",VLOOKUP(E187,'Ranking Frauen'!E:G,3,0),VLOOKUP(E187,'Ranking Frauen'!I:K,3,0)))</f>
        <v>Württemberg 78</v>
      </c>
      <c r="H187" s="46"/>
      <c r="I187" s="47"/>
      <c r="J187" s="46"/>
      <c r="K187" s="46"/>
      <c r="L187" s="46"/>
      <c r="M187" s="46"/>
      <c r="N187" s="46"/>
    </row>
    <row r="188" spans="2:14" s="43" customFormat="1" x14ac:dyDescent="0.25">
      <c r="B188" s="44">
        <f t="shared" ref="B188:D189" si="16">+B187</f>
        <v>4</v>
      </c>
      <c r="C188" s="45" t="str">
        <f t="shared" si="16"/>
        <v>Landesliga BW</v>
      </c>
      <c r="D188" s="48" t="str">
        <f t="shared" si="16"/>
        <v>Fixplätze über Quote</v>
      </c>
      <c r="E188" s="46" t="s">
        <v>1274</v>
      </c>
      <c r="F188" s="47" t="str">
        <f t="shared" si="12"/>
        <v>79</v>
      </c>
      <c r="G188" s="46" t="str">
        <f>IF(LEFT(E188,1)="B",VLOOKUP(E188,'Ranking Frauen'!A:C,3,0),IF(LEFT(E188,1)="S",VLOOKUP(E188,'Ranking Frauen'!E:G,3,0),VLOOKUP(E188,'Ranking Frauen'!I:K,3,0)))</f>
        <v>Württemberg 79</v>
      </c>
      <c r="H188" s="46"/>
      <c r="I188" s="47"/>
      <c r="J188" s="46"/>
      <c r="K188" s="46"/>
      <c r="L188" s="46"/>
      <c r="M188" s="46"/>
      <c r="N188" s="46"/>
    </row>
    <row r="189" spans="2:14" s="43" customFormat="1" x14ac:dyDescent="0.25">
      <c r="B189" s="44">
        <f t="shared" si="16"/>
        <v>4</v>
      </c>
      <c r="C189" s="45" t="str">
        <f t="shared" si="16"/>
        <v>Landesliga BW</v>
      </c>
      <c r="D189" s="48" t="str">
        <f t="shared" si="16"/>
        <v>Fixplätze über Quote</v>
      </c>
      <c r="E189" s="46" t="s">
        <v>1275</v>
      </c>
      <c r="F189" s="47" t="str">
        <f t="shared" si="12"/>
        <v>80</v>
      </c>
      <c r="G189" s="46" t="str">
        <f>IF(LEFT(E189,1)="B",VLOOKUP(E189,'Ranking Frauen'!A:C,3,0),IF(LEFT(E189,1)="S",VLOOKUP(E189,'Ranking Frauen'!E:G,3,0),VLOOKUP(E189,'Ranking Frauen'!I:K,3,0)))</f>
        <v>Württemberg 80</v>
      </c>
      <c r="H189" s="46"/>
      <c r="I189" s="47"/>
      <c r="J189" s="46"/>
      <c r="K189" s="46"/>
      <c r="L189" s="46"/>
      <c r="M189" s="46"/>
      <c r="N189" s="46"/>
    </row>
    <row r="190" spans="2:14" s="43" customFormat="1" x14ac:dyDescent="0.25">
      <c r="B190" s="44">
        <f>+B189</f>
        <v>4</v>
      </c>
      <c r="C190" s="45" t="str">
        <f>+C189</f>
        <v>Landesliga BW</v>
      </c>
      <c r="D190" s="28" t="s">
        <v>1724</v>
      </c>
      <c r="E190" s="46" t="s">
        <v>1725</v>
      </c>
      <c r="F190" s="47"/>
      <c r="G190" s="46" t="s">
        <v>1735</v>
      </c>
      <c r="H190" s="46"/>
      <c r="I190" s="47"/>
      <c r="J190" s="46"/>
      <c r="K190" s="46"/>
      <c r="L190" s="46"/>
      <c r="M190" s="46"/>
      <c r="N190" s="46"/>
    </row>
    <row r="191" spans="2:14" s="43" customFormat="1" x14ac:dyDescent="0.25">
      <c r="B191" s="44">
        <f t="shared" ref="B191:D197" si="17">+B190</f>
        <v>4</v>
      </c>
      <c r="C191" s="45" t="str">
        <f t="shared" si="17"/>
        <v>Landesliga BW</v>
      </c>
      <c r="D191" s="48" t="str">
        <f>+D190</f>
        <v>Sieger Relegation Landesliga BW</v>
      </c>
      <c r="E191" s="46" t="s">
        <v>1726</v>
      </c>
      <c r="F191" s="47"/>
      <c r="G191" s="46" t="s">
        <v>1736</v>
      </c>
      <c r="H191" s="46"/>
      <c r="I191" s="47"/>
      <c r="J191" s="46"/>
      <c r="K191" s="46"/>
      <c r="L191" s="46"/>
      <c r="M191" s="46"/>
      <c r="N191" s="46"/>
    </row>
    <row r="192" spans="2:14" s="43" customFormat="1" x14ac:dyDescent="0.25">
      <c r="B192" s="44">
        <f t="shared" si="17"/>
        <v>4</v>
      </c>
      <c r="C192" s="45" t="str">
        <f t="shared" si="17"/>
        <v>Landesliga BW</v>
      </c>
      <c r="D192" s="48" t="str">
        <f t="shared" si="17"/>
        <v>Sieger Relegation Landesliga BW</v>
      </c>
      <c r="E192" s="46" t="s">
        <v>1727</v>
      </c>
      <c r="F192" s="47"/>
      <c r="G192" s="46" t="s">
        <v>1737</v>
      </c>
      <c r="H192" s="46"/>
      <c r="I192" s="47"/>
      <c r="J192" s="46"/>
      <c r="K192" s="46"/>
      <c r="L192" s="46"/>
      <c r="M192" s="46"/>
      <c r="N192" s="46"/>
    </row>
    <row r="193" spans="2:20" s="43" customFormat="1" x14ac:dyDescent="0.25">
      <c r="B193" s="44">
        <f t="shared" si="17"/>
        <v>4</v>
      </c>
      <c r="C193" s="45" t="str">
        <f t="shared" si="17"/>
        <v>Landesliga BW</v>
      </c>
      <c r="D193" s="48" t="str">
        <f t="shared" si="17"/>
        <v>Sieger Relegation Landesliga BW</v>
      </c>
      <c r="E193" s="46" t="s">
        <v>1728</v>
      </c>
      <c r="F193" s="47"/>
      <c r="G193" s="46" t="s">
        <v>1738</v>
      </c>
      <c r="H193" s="46"/>
      <c r="I193" s="47"/>
      <c r="J193" s="46"/>
      <c r="K193" s="46"/>
      <c r="L193" s="46"/>
      <c r="M193" s="46"/>
      <c r="N193" s="46"/>
    </row>
    <row r="194" spans="2:20" s="43" customFormat="1" x14ac:dyDescent="0.25">
      <c r="B194" s="44">
        <f t="shared" si="17"/>
        <v>4</v>
      </c>
      <c r="C194" s="45" t="str">
        <f t="shared" si="17"/>
        <v>Landesliga BW</v>
      </c>
      <c r="D194" s="48" t="str">
        <f t="shared" si="17"/>
        <v>Sieger Relegation Landesliga BW</v>
      </c>
      <c r="E194" s="46" t="s">
        <v>1729</v>
      </c>
      <c r="F194" s="47"/>
      <c r="G194" s="46" t="s">
        <v>1739</v>
      </c>
      <c r="H194" s="46"/>
      <c r="I194" s="47"/>
      <c r="J194" s="46"/>
      <c r="K194" s="46"/>
      <c r="L194" s="46"/>
      <c r="M194" s="46"/>
      <c r="N194" s="46"/>
    </row>
    <row r="195" spans="2:20" s="43" customFormat="1" x14ac:dyDescent="0.25">
      <c r="B195" s="44">
        <f t="shared" si="17"/>
        <v>4</v>
      </c>
      <c r="C195" s="45" t="str">
        <f t="shared" si="17"/>
        <v>Landesliga BW</v>
      </c>
      <c r="D195" s="48" t="str">
        <f t="shared" si="17"/>
        <v>Sieger Relegation Landesliga BW</v>
      </c>
      <c r="E195" s="46" t="s">
        <v>1730</v>
      </c>
      <c r="F195" s="47"/>
      <c r="G195" s="46" t="s">
        <v>1740</v>
      </c>
      <c r="H195" s="46"/>
      <c r="I195" s="47"/>
      <c r="J195" s="46"/>
      <c r="K195" s="46"/>
      <c r="L195" s="46"/>
      <c r="M195" s="46"/>
      <c r="N195" s="46"/>
    </row>
    <row r="196" spans="2:20" s="43" customFormat="1" x14ac:dyDescent="0.25">
      <c r="B196" s="44">
        <f t="shared" si="17"/>
        <v>4</v>
      </c>
      <c r="C196" s="45" t="str">
        <f t="shared" si="17"/>
        <v>Landesliga BW</v>
      </c>
      <c r="D196" s="48" t="str">
        <f t="shared" si="17"/>
        <v>Sieger Relegation Landesliga BW</v>
      </c>
      <c r="E196" s="46" t="s">
        <v>1731</v>
      </c>
      <c r="F196" s="47"/>
      <c r="G196" s="46" t="s">
        <v>1741</v>
      </c>
      <c r="H196" s="46"/>
      <c r="I196" s="47"/>
      <c r="J196" s="46"/>
      <c r="K196" s="46"/>
      <c r="L196" s="46"/>
      <c r="M196" s="46"/>
      <c r="N196" s="46"/>
    </row>
    <row r="197" spans="2:20" s="43" customFormat="1" x14ac:dyDescent="0.25">
      <c r="B197" s="44">
        <f t="shared" si="17"/>
        <v>4</v>
      </c>
      <c r="C197" s="45" t="str">
        <f t="shared" si="17"/>
        <v>Landesliga BW</v>
      </c>
      <c r="D197" s="48" t="str">
        <f t="shared" si="17"/>
        <v>Sieger Relegation Landesliga BW</v>
      </c>
      <c r="E197" s="46" t="s">
        <v>1732</v>
      </c>
      <c r="F197" s="47"/>
      <c r="G197" s="46" t="s">
        <v>1742</v>
      </c>
      <c r="H197" s="46"/>
      <c r="I197" s="47"/>
      <c r="J197" s="46"/>
      <c r="K197" s="46"/>
      <c r="L197" s="46"/>
      <c r="M197" s="46"/>
      <c r="N197" s="46"/>
    </row>
    <row r="198" spans="2:20" s="43" customFormat="1" x14ac:dyDescent="0.25">
      <c r="B198" s="44">
        <f t="shared" ref="B198:D198" si="18">+B197</f>
        <v>4</v>
      </c>
      <c r="C198" s="45" t="str">
        <f t="shared" si="18"/>
        <v>Landesliga BW</v>
      </c>
      <c r="D198" s="48" t="str">
        <f t="shared" si="18"/>
        <v>Sieger Relegation Landesliga BW</v>
      </c>
      <c r="E198" s="46" t="s">
        <v>1744</v>
      </c>
      <c r="F198" s="47"/>
      <c r="G198" s="46" t="s">
        <v>1752</v>
      </c>
      <c r="H198" s="46"/>
      <c r="I198" s="47"/>
      <c r="J198" s="46"/>
      <c r="K198" s="46"/>
      <c r="L198" s="46"/>
      <c r="M198" s="46"/>
      <c r="N198" s="46"/>
    </row>
    <row r="199" spans="2:20" s="43" customFormat="1" x14ac:dyDescent="0.25">
      <c r="B199" s="44">
        <f t="shared" ref="B199:D199" si="19">+B198</f>
        <v>4</v>
      </c>
      <c r="C199" s="45" t="str">
        <f t="shared" si="19"/>
        <v>Landesliga BW</v>
      </c>
      <c r="D199" s="48" t="str">
        <f t="shared" si="19"/>
        <v>Sieger Relegation Landesliga BW</v>
      </c>
      <c r="E199" s="46" t="s">
        <v>1745</v>
      </c>
      <c r="F199" s="47"/>
      <c r="G199" s="46" t="s">
        <v>1753</v>
      </c>
      <c r="H199" s="46"/>
      <c r="I199" s="47"/>
      <c r="J199" s="46"/>
      <c r="K199" s="46"/>
      <c r="L199" s="46"/>
      <c r="M199" s="46"/>
      <c r="N199" s="46"/>
    </row>
    <row r="200" spans="2:20" s="43" customFormat="1" x14ac:dyDescent="0.25">
      <c r="B200" s="44">
        <f t="shared" ref="B200:D200" si="20">+B199</f>
        <v>4</v>
      </c>
      <c r="C200" s="45" t="str">
        <f t="shared" si="20"/>
        <v>Landesliga BW</v>
      </c>
      <c r="D200" s="48" t="str">
        <f t="shared" si="20"/>
        <v>Sieger Relegation Landesliga BW</v>
      </c>
      <c r="E200" s="46" t="s">
        <v>1746</v>
      </c>
      <c r="F200" s="47"/>
      <c r="G200" s="46" t="s">
        <v>1754</v>
      </c>
      <c r="H200" s="46"/>
      <c r="I200" s="47"/>
      <c r="J200" s="46"/>
      <c r="K200" s="46"/>
      <c r="L200" s="46"/>
      <c r="M200" s="46"/>
      <c r="N200" s="46"/>
    </row>
    <row r="201" spans="2:20" s="43" customFormat="1" x14ac:dyDescent="0.25">
      <c r="B201" s="44">
        <f t="shared" ref="B201:D201" si="21">+B200</f>
        <v>4</v>
      </c>
      <c r="C201" s="45" t="str">
        <f t="shared" si="21"/>
        <v>Landesliga BW</v>
      </c>
      <c r="D201" s="48" t="str">
        <f t="shared" si="21"/>
        <v>Sieger Relegation Landesliga BW</v>
      </c>
      <c r="E201" s="46" t="s">
        <v>1747</v>
      </c>
      <c r="F201" s="47"/>
      <c r="G201" s="46" t="s">
        <v>1755</v>
      </c>
      <c r="H201" s="46"/>
      <c r="I201" s="47"/>
      <c r="J201" s="46"/>
      <c r="K201" s="46"/>
      <c r="L201" s="46"/>
      <c r="M201" s="46"/>
      <c r="N201" s="46"/>
    </row>
    <row r="202" spans="2:20" s="43" customFormat="1" x14ac:dyDescent="0.25">
      <c r="B202" s="44">
        <f t="shared" ref="B202:D202" si="22">+B201</f>
        <v>4</v>
      </c>
      <c r="C202" s="45" t="str">
        <f t="shared" si="22"/>
        <v>Landesliga BW</v>
      </c>
      <c r="D202" s="48" t="str">
        <f t="shared" si="22"/>
        <v>Sieger Relegation Landesliga BW</v>
      </c>
      <c r="E202" s="46" t="s">
        <v>1748</v>
      </c>
      <c r="F202" s="47"/>
      <c r="G202" s="46" t="s">
        <v>1756</v>
      </c>
      <c r="H202" s="46"/>
      <c r="I202" s="47"/>
      <c r="J202" s="46"/>
      <c r="K202" s="46"/>
      <c r="L202" s="46"/>
      <c r="M202" s="46"/>
      <c r="N202" s="46"/>
    </row>
    <row r="203" spans="2:20" s="43" customFormat="1" x14ac:dyDescent="0.25">
      <c r="B203" s="44">
        <f t="shared" ref="B203:D203" si="23">+B202</f>
        <v>4</v>
      </c>
      <c r="C203" s="45" t="str">
        <f t="shared" si="23"/>
        <v>Landesliga BW</v>
      </c>
      <c r="D203" s="48" t="str">
        <f t="shared" si="23"/>
        <v>Sieger Relegation Landesliga BW</v>
      </c>
      <c r="E203" s="46" t="s">
        <v>1749</v>
      </c>
      <c r="F203" s="47"/>
      <c r="G203" s="46" t="s">
        <v>1757</v>
      </c>
      <c r="H203" s="46"/>
      <c r="I203" s="47"/>
      <c r="J203" s="46"/>
      <c r="K203" s="46"/>
      <c r="L203" s="46"/>
      <c r="M203" s="46"/>
      <c r="N203" s="46"/>
    </row>
    <row r="204" spans="2:20" s="43" customFormat="1" x14ac:dyDescent="0.25">
      <c r="B204" s="44">
        <f t="shared" ref="B204:D204" si="24">+B203</f>
        <v>4</v>
      </c>
      <c r="C204" s="45" t="str">
        <f t="shared" si="24"/>
        <v>Landesliga BW</v>
      </c>
      <c r="D204" s="48" t="str">
        <f t="shared" si="24"/>
        <v>Sieger Relegation Landesliga BW</v>
      </c>
      <c r="E204" s="46" t="s">
        <v>1750</v>
      </c>
      <c r="F204" s="47"/>
      <c r="G204" s="46" t="s">
        <v>1758</v>
      </c>
      <c r="H204" s="46"/>
      <c r="I204" s="47"/>
      <c r="J204" s="46"/>
      <c r="K204" s="46"/>
      <c r="L204" s="46"/>
      <c r="M204" s="46"/>
      <c r="N204" s="46"/>
    </row>
    <row r="205" spans="2:20" s="43" customFormat="1" x14ac:dyDescent="0.25">
      <c r="B205" s="44">
        <f t="shared" ref="B205:D205" si="25">+B204</f>
        <v>4</v>
      </c>
      <c r="C205" s="45" t="str">
        <f t="shared" si="25"/>
        <v>Landesliga BW</v>
      </c>
      <c r="D205" s="48" t="str">
        <f t="shared" si="25"/>
        <v>Sieger Relegation Landesliga BW</v>
      </c>
      <c r="E205" s="46" t="s">
        <v>1751</v>
      </c>
      <c r="F205" s="47"/>
      <c r="G205" s="46" t="s">
        <v>1759</v>
      </c>
      <c r="H205" s="46"/>
      <c r="I205" s="47"/>
      <c r="J205" s="46"/>
      <c r="K205" s="46"/>
      <c r="L205" s="46"/>
      <c r="M205" s="46"/>
      <c r="N205" s="46"/>
    </row>
    <row r="206" spans="2:20" s="43" customFormat="1" x14ac:dyDescent="0.25">
      <c r="B206" s="48"/>
      <c r="C206" s="48"/>
      <c r="D206" s="48"/>
      <c r="E206" s="46"/>
      <c r="F206" s="47"/>
      <c r="G206" s="46"/>
      <c r="H206" s="46"/>
      <c r="I206" s="46"/>
      <c r="J206" s="41"/>
      <c r="K206" s="46"/>
      <c r="L206" s="46"/>
      <c r="M206" s="46"/>
      <c r="N206" s="46"/>
    </row>
    <row r="207" spans="2:20" s="43" customFormat="1" x14ac:dyDescent="0.25">
      <c r="B207" s="48"/>
      <c r="C207" s="49"/>
      <c r="D207" s="50" t="s">
        <v>206</v>
      </c>
      <c r="E207" s="46"/>
      <c r="F207" s="47"/>
      <c r="G207" s="46"/>
      <c r="H207" s="46"/>
      <c r="I207" s="46"/>
      <c r="J207" s="46"/>
      <c r="K207" s="46"/>
      <c r="L207" s="46"/>
      <c r="M207" s="46"/>
      <c r="N207" s="46"/>
    </row>
    <row r="208" spans="2:20" s="43" customFormat="1" x14ac:dyDescent="0.25">
      <c r="B208" s="44">
        <v>4</v>
      </c>
      <c r="C208" s="45" t="s">
        <v>24</v>
      </c>
      <c r="D208" s="48" t="str">
        <f>+D207</f>
        <v>Relegationsspiele</v>
      </c>
      <c r="E208" s="55" t="s">
        <v>922</v>
      </c>
      <c r="F208" s="47" t="s">
        <v>1276</v>
      </c>
      <c r="G208" s="46" t="str">
        <f>CONCATENATE(IF(LEFT(E208,1)="B",VLOOKUP(E208,'Ranking Frauen'!A:C,3,0),IF(LEFT(E208,1)="S",VLOOKUP(E208,'Ranking Frauen'!E:G,3,0),VLOOKUP(E208,'Ranking Frauen'!I:K,3,0)))," - ",IF(LEFT(F208,1)="B",VLOOKUP(F208,'Ranking Frauen'!A:C,3,0),IF(LEFT(F208,1)="S",VLOOKUP(F208,'Ranking Frauen'!E:G,3,0),VLOOKUP(F208,'Ranking Frauen'!I:K,3,0))))</f>
        <v>Baden 36 - Württemberg 81</v>
      </c>
      <c r="H208" s="32" t="s">
        <v>1764</v>
      </c>
      <c r="I208" s="51"/>
      <c r="J208" s="51"/>
      <c r="K208" s="51"/>
      <c r="L208" s="51"/>
      <c r="M208" s="51"/>
      <c r="N208" s="51"/>
      <c r="O208" s="52"/>
      <c r="P208" s="52"/>
      <c r="Q208" s="52"/>
      <c r="R208" s="52"/>
      <c r="S208" s="52"/>
      <c r="T208" s="52"/>
    </row>
    <row r="209" spans="2:14" s="43" customFormat="1" x14ac:dyDescent="0.25">
      <c r="B209" s="44">
        <f>+B208</f>
        <v>4</v>
      </c>
      <c r="C209" s="45" t="str">
        <f>+C208</f>
        <v>Landesliga BW</v>
      </c>
      <c r="D209" s="48" t="str">
        <f>+D208</f>
        <v>Relegationsspiele</v>
      </c>
      <c r="E209" s="46" t="s">
        <v>1084</v>
      </c>
      <c r="F209" s="47" t="s">
        <v>1277</v>
      </c>
      <c r="G209" s="46" t="str">
        <f>CONCATENATE(IF(LEFT(E209,1)="B",VLOOKUP(E209,'Ranking Frauen'!A:C,3,0),IF(LEFT(E209,1)="S",VLOOKUP(E209,'Ranking Frauen'!E:G,3,0),VLOOKUP(E209,'Ranking Frauen'!I:K,3,0)))," - ",IF(LEFT(F209,1)="B",VLOOKUP(F209,'Ranking Frauen'!A:C,3,0),IF(LEFT(F209,1)="S",VLOOKUP(F209,'Ranking Frauen'!E:G,3,0),VLOOKUP(F209,'Ranking Frauen'!I:K,3,0))))</f>
        <v>Südbaden 36 - Württemberg 82</v>
      </c>
      <c r="H209" s="46"/>
      <c r="I209" s="46"/>
      <c r="J209" s="46"/>
      <c r="K209" s="46"/>
      <c r="L209" s="46"/>
      <c r="M209" s="46"/>
      <c r="N209" s="46"/>
    </row>
    <row r="210" spans="2:14" s="43" customFormat="1" x14ac:dyDescent="0.25">
      <c r="B210" s="44">
        <f t="shared" ref="B210:D214" si="26">+B209</f>
        <v>4</v>
      </c>
      <c r="C210" s="45" t="str">
        <f t="shared" si="26"/>
        <v>Landesliga BW</v>
      </c>
      <c r="D210" s="48" t="str">
        <f t="shared" si="26"/>
        <v>Relegationsspiele</v>
      </c>
      <c r="E210" s="46" t="s">
        <v>1083</v>
      </c>
      <c r="F210" s="47" t="s">
        <v>1278</v>
      </c>
      <c r="G210" s="46" t="str">
        <f>CONCATENATE(IF(LEFT(E210,1)="B",VLOOKUP(E210,'Ranking Frauen'!A:C,3,0),IF(LEFT(E210,1)="S",VLOOKUP(E210,'Ranking Frauen'!E:G,3,0),VLOOKUP(E210,'Ranking Frauen'!I:K,3,0)))," - ",IF(LEFT(F210,1)="B",VLOOKUP(F210,'Ranking Frauen'!A:C,3,0),IF(LEFT(F210,1)="S",VLOOKUP(F210,'Ranking Frauen'!E:G,3,0),VLOOKUP(F210,'Ranking Frauen'!I:K,3,0))))</f>
        <v>Südbaden 35 - Württemberg 83</v>
      </c>
      <c r="H210" s="46"/>
      <c r="I210" s="46"/>
      <c r="J210" s="46"/>
      <c r="K210" s="46"/>
      <c r="L210" s="46"/>
      <c r="M210" s="46"/>
      <c r="N210" s="46"/>
    </row>
    <row r="211" spans="2:14" s="43" customFormat="1" x14ac:dyDescent="0.25">
      <c r="B211" s="44">
        <f t="shared" si="26"/>
        <v>4</v>
      </c>
      <c r="C211" s="45" t="str">
        <f t="shared" si="26"/>
        <v>Landesliga BW</v>
      </c>
      <c r="D211" s="48" t="str">
        <f t="shared" si="26"/>
        <v>Relegationsspiele</v>
      </c>
      <c r="E211" s="46" t="s">
        <v>921</v>
      </c>
      <c r="F211" s="47" t="s">
        <v>1279</v>
      </c>
      <c r="G211" s="46" t="str">
        <f>CONCATENATE(IF(LEFT(E211,1)="B",VLOOKUP(E211,'Ranking Frauen'!A:C,3,0),IF(LEFT(E211,1)="S",VLOOKUP(E211,'Ranking Frauen'!E:G,3,0),VLOOKUP(E211,'Ranking Frauen'!I:K,3,0)))," - ",IF(LEFT(F211,1)="B",VLOOKUP(F211,'Ranking Frauen'!A:C,3,0),IF(LEFT(F211,1)="S",VLOOKUP(F211,'Ranking Frauen'!E:G,3,0),VLOOKUP(F211,'Ranking Frauen'!I:K,3,0))))</f>
        <v>Baden 35 - Württemberg 84</v>
      </c>
      <c r="H211" s="46"/>
      <c r="I211" s="46"/>
      <c r="J211" s="46"/>
      <c r="K211" s="46"/>
      <c r="L211" s="46"/>
      <c r="M211" s="46"/>
      <c r="N211" s="46"/>
    </row>
    <row r="212" spans="2:14" s="43" customFormat="1" x14ac:dyDescent="0.25">
      <c r="B212" s="44">
        <f t="shared" si="26"/>
        <v>4</v>
      </c>
      <c r="C212" s="45" t="str">
        <f t="shared" si="26"/>
        <v>Landesliga BW</v>
      </c>
      <c r="D212" s="48" t="str">
        <f t="shared" si="26"/>
        <v>Relegationsspiele</v>
      </c>
      <c r="E212" s="46" t="s">
        <v>920</v>
      </c>
      <c r="F212" s="47" t="s">
        <v>1280</v>
      </c>
      <c r="G212" s="46" t="str">
        <f>CONCATENATE(IF(LEFT(E212,1)="B",VLOOKUP(E212,'Ranking Frauen'!A:C,3,0),IF(LEFT(E212,1)="S",VLOOKUP(E212,'Ranking Frauen'!E:G,3,0),VLOOKUP(E212,'Ranking Frauen'!I:K,3,0)))," - ",IF(LEFT(F212,1)="B",VLOOKUP(F212,'Ranking Frauen'!A:C,3,0),IF(LEFT(F212,1)="S",VLOOKUP(F212,'Ranking Frauen'!E:G,3,0),VLOOKUP(F212,'Ranking Frauen'!I:K,3,0))))</f>
        <v>Baden 34 - Württemberg 85</v>
      </c>
      <c r="H212" s="46"/>
      <c r="I212" s="46"/>
      <c r="J212" s="46"/>
      <c r="K212" s="46"/>
      <c r="L212" s="46"/>
      <c r="M212" s="46"/>
      <c r="N212" s="46"/>
    </row>
    <row r="213" spans="2:14" s="43" customFormat="1" x14ac:dyDescent="0.25">
      <c r="B213" s="44">
        <f t="shared" si="26"/>
        <v>4</v>
      </c>
      <c r="C213" s="45" t="str">
        <f t="shared" si="26"/>
        <v>Landesliga BW</v>
      </c>
      <c r="D213" s="48" t="str">
        <f t="shared" si="26"/>
        <v>Relegationsspiele</v>
      </c>
      <c r="E213" s="46" t="s">
        <v>1082</v>
      </c>
      <c r="F213" s="47" t="s">
        <v>1281</v>
      </c>
      <c r="G213" s="46" t="str">
        <f>CONCATENATE(IF(LEFT(E213,1)="B",VLOOKUP(E213,'Ranking Frauen'!A:C,3,0),IF(LEFT(E213,1)="S",VLOOKUP(E213,'Ranking Frauen'!E:G,3,0),VLOOKUP(E213,'Ranking Frauen'!I:K,3,0)))," - ",IF(LEFT(F213,1)="B",VLOOKUP(F213,'Ranking Frauen'!A:C,3,0),IF(LEFT(F213,1)="S",VLOOKUP(F213,'Ranking Frauen'!E:G,3,0),VLOOKUP(F213,'Ranking Frauen'!I:K,3,0))))</f>
        <v>Südbaden 34 - Württemberg 86</v>
      </c>
      <c r="H213" s="46"/>
      <c r="I213" s="46"/>
      <c r="J213" s="46"/>
      <c r="K213" s="46"/>
      <c r="L213" s="46"/>
      <c r="M213" s="46"/>
      <c r="N213" s="46"/>
    </row>
    <row r="214" spans="2:14" s="43" customFormat="1" x14ac:dyDescent="0.25">
      <c r="B214" s="44">
        <f t="shared" si="26"/>
        <v>4</v>
      </c>
      <c r="C214" s="45" t="str">
        <f t="shared" si="26"/>
        <v>Landesliga BW</v>
      </c>
      <c r="D214" s="48" t="str">
        <f t="shared" si="26"/>
        <v>Relegationsspiele</v>
      </c>
      <c r="E214" s="46" t="s">
        <v>1081</v>
      </c>
      <c r="F214" s="47" t="s">
        <v>1282</v>
      </c>
      <c r="G214" s="46" t="str">
        <f>CONCATENATE(IF(LEFT(E214,1)="B",VLOOKUP(E214,'Ranking Frauen'!A:C,3,0),IF(LEFT(E214,1)="S",VLOOKUP(E214,'Ranking Frauen'!E:G,3,0),VLOOKUP(E214,'Ranking Frauen'!I:K,3,0)))," - ",IF(LEFT(F214,1)="B",VLOOKUP(F214,'Ranking Frauen'!A:C,3,0),IF(LEFT(F214,1)="S",VLOOKUP(F214,'Ranking Frauen'!E:G,3,0),VLOOKUP(F214,'Ranking Frauen'!I:K,3,0))))</f>
        <v>Südbaden 33 - Württemberg 87</v>
      </c>
      <c r="H214" s="46"/>
      <c r="I214" s="46"/>
      <c r="J214" s="46"/>
      <c r="K214" s="46"/>
      <c r="L214" s="46"/>
      <c r="M214" s="46"/>
      <c r="N214" s="46"/>
    </row>
    <row r="215" spans="2:14" s="43" customFormat="1" x14ac:dyDescent="0.25">
      <c r="B215" s="44">
        <f t="shared" ref="B215:D215" si="27">+B214</f>
        <v>4</v>
      </c>
      <c r="C215" s="45" t="str">
        <f t="shared" si="27"/>
        <v>Landesliga BW</v>
      </c>
      <c r="D215" s="48" t="str">
        <f t="shared" si="27"/>
        <v>Relegationsspiele</v>
      </c>
      <c r="E215" s="46" t="s">
        <v>919</v>
      </c>
      <c r="F215" s="47" t="s">
        <v>1283</v>
      </c>
      <c r="G215" s="46" t="str">
        <f>CONCATENATE(IF(LEFT(E215,1)="B",VLOOKUP(E215,'Ranking Frauen'!A:C,3,0),IF(LEFT(E215,1)="S",VLOOKUP(E215,'Ranking Frauen'!E:G,3,0),VLOOKUP(E215,'Ranking Frauen'!I:K,3,0)))," - ",IF(LEFT(F215,1)="B",VLOOKUP(F215,'Ranking Frauen'!A:C,3,0),IF(LEFT(F215,1)="S",VLOOKUP(F215,'Ranking Frauen'!E:G,3,0),VLOOKUP(F215,'Ranking Frauen'!I:K,3,0))))</f>
        <v>Baden 33 - Württemberg 88</v>
      </c>
      <c r="H215" s="46"/>
      <c r="I215" s="46"/>
      <c r="J215" s="46"/>
      <c r="K215" s="46"/>
      <c r="L215" s="46"/>
      <c r="M215" s="46"/>
      <c r="N215" s="46"/>
    </row>
    <row r="216" spans="2:14" s="43" customFormat="1" x14ac:dyDescent="0.25">
      <c r="B216" s="44">
        <f t="shared" ref="B216:D216" si="28">+B215</f>
        <v>4</v>
      </c>
      <c r="C216" s="45" t="str">
        <f t="shared" si="28"/>
        <v>Landesliga BW</v>
      </c>
      <c r="D216" s="48" t="str">
        <f t="shared" si="28"/>
        <v>Relegationsspiele</v>
      </c>
      <c r="E216" s="46" t="s">
        <v>1284</v>
      </c>
      <c r="F216" s="47" t="s">
        <v>918</v>
      </c>
      <c r="G216" s="46" t="str">
        <f>CONCATENATE(IF(LEFT(E216,1)="B",VLOOKUP(E216,'Ranking Frauen'!A:C,3,0),IF(LEFT(E216,1)="S",VLOOKUP(E216,'Ranking Frauen'!E:G,3,0),VLOOKUP(E216,'Ranking Frauen'!I:K,3,0)))," - ",IF(LEFT(F216,1)="B",VLOOKUP(F216,'Ranking Frauen'!A:C,3,0),IF(LEFT(F216,1)="S",VLOOKUP(F216,'Ranking Frauen'!E:G,3,0),VLOOKUP(F216,'Ranking Frauen'!I:K,3,0))))</f>
        <v>Württemberg 89 - Baden 32</v>
      </c>
      <c r="H216" s="46"/>
      <c r="I216" s="46"/>
      <c r="J216" s="46"/>
      <c r="K216" s="46"/>
      <c r="L216" s="46"/>
      <c r="M216" s="46"/>
      <c r="N216" s="46"/>
    </row>
    <row r="217" spans="2:14" s="43" customFormat="1" x14ac:dyDescent="0.25">
      <c r="B217" s="44">
        <f t="shared" ref="B217:D217" si="29">+B216</f>
        <v>4</v>
      </c>
      <c r="C217" s="45" t="str">
        <f t="shared" si="29"/>
        <v>Landesliga BW</v>
      </c>
      <c r="D217" s="48" t="str">
        <f t="shared" si="29"/>
        <v>Relegationsspiele</v>
      </c>
      <c r="E217" s="46" t="s">
        <v>1285</v>
      </c>
      <c r="F217" s="47" t="s">
        <v>1080</v>
      </c>
      <c r="G217" s="46" t="str">
        <f>CONCATENATE(IF(LEFT(E217,1)="B",VLOOKUP(E217,'Ranking Frauen'!A:C,3,0),IF(LEFT(E217,1)="S",VLOOKUP(E217,'Ranking Frauen'!E:G,3,0),VLOOKUP(E217,'Ranking Frauen'!I:K,3,0)))," - ",IF(LEFT(F217,1)="B",VLOOKUP(F217,'Ranking Frauen'!A:C,3,0),IF(LEFT(F217,1)="S",VLOOKUP(F217,'Ranking Frauen'!E:G,3,0),VLOOKUP(F217,'Ranking Frauen'!I:K,3,0))))</f>
        <v>Württemberg 90 - Südbaden 32</v>
      </c>
      <c r="H217" s="46"/>
      <c r="I217" s="46"/>
      <c r="J217" s="46"/>
      <c r="K217" s="46"/>
      <c r="L217" s="46"/>
      <c r="M217" s="46"/>
      <c r="N217" s="46"/>
    </row>
    <row r="218" spans="2:14" s="43" customFormat="1" x14ac:dyDescent="0.25">
      <c r="B218" s="44">
        <f t="shared" ref="B218:D218" si="30">+B217</f>
        <v>4</v>
      </c>
      <c r="C218" s="45" t="str">
        <f t="shared" si="30"/>
        <v>Landesliga BW</v>
      </c>
      <c r="D218" s="48" t="str">
        <f t="shared" si="30"/>
        <v>Relegationsspiele</v>
      </c>
      <c r="E218" s="46" t="s">
        <v>1286</v>
      </c>
      <c r="F218" s="47" t="s">
        <v>1079</v>
      </c>
      <c r="G218" s="46" t="str">
        <f>CONCATENATE(IF(LEFT(E218,1)="B",VLOOKUP(E218,'Ranking Frauen'!A:C,3,0),IF(LEFT(E218,1)="S",VLOOKUP(E218,'Ranking Frauen'!E:G,3,0),VLOOKUP(E218,'Ranking Frauen'!I:K,3,0)))," - ",IF(LEFT(F218,1)="B",VLOOKUP(F218,'Ranking Frauen'!A:C,3,0),IF(LEFT(F218,1)="S",VLOOKUP(F218,'Ranking Frauen'!E:G,3,0),VLOOKUP(F218,'Ranking Frauen'!I:K,3,0))))</f>
        <v>Württemberg 91 - Südbaden 31</v>
      </c>
      <c r="H218" s="46"/>
      <c r="I218" s="46"/>
      <c r="J218" s="46"/>
      <c r="K218" s="46"/>
      <c r="L218" s="46"/>
      <c r="M218" s="46"/>
      <c r="N218" s="46"/>
    </row>
    <row r="219" spans="2:14" s="43" customFormat="1" x14ac:dyDescent="0.25">
      <c r="B219" s="44">
        <f t="shared" ref="B219:D219" si="31">+B218</f>
        <v>4</v>
      </c>
      <c r="C219" s="45" t="str">
        <f t="shared" si="31"/>
        <v>Landesliga BW</v>
      </c>
      <c r="D219" s="48" t="str">
        <f t="shared" si="31"/>
        <v>Relegationsspiele</v>
      </c>
      <c r="E219" s="46" t="s">
        <v>1287</v>
      </c>
      <c r="F219" s="47" t="s">
        <v>917</v>
      </c>
      <c r="G219" s="46" t="str">
        <f>CONCATENATE(IF(LEFT(E219,1)="B",VLOOKUP(E219,'Ranking Frauen'!A:C,3,0),IF(LEFT(E219,1)="S",VLOOKUP(E219,'Ranking Frauen'!E:G,3,0),VLOOKUP(E219,'Ranking Frauen'!I:K,3,0)))," - ",IF(LEFT(F219,1)="B",VLOOKUP(F219,'Ranking Frauen'!A:C,3,0),IF(LEFT(F219,1)="S",VLOOKUP(F219,'Ranking Frauen'!E:G,3,0),VLOOKUP(F219,'Ranking Frauen'!I:K,3,0))))</f>
        <v>Württemberg 92 - Baden 31</v>
      </c>
      <c r="H219" s="46"/>
      <c r="I219" s="46"/>
      <c r="J219" s="46"/>
      <c r="K219" s="46"/>
      <c r="L219" s="46"/>
      <c r="M219" s="46"/>
      <c r="N219" s="46"/>
    </row>
    <row r="220" spans="2:14" s="43" customFormat="1" x14ac:dyDescent="0.25">
      <c r="B220" s="44">
        <f t="shared" ref="B220:D220" si="32">+B219</f>
        <v>4</v>
      </c>
      <c r="C220" s="45" t="str">
        <f t="shared" si="32"/>
        <v>Landesliga BW</v>
      </c>
      <c r="D220" s="48" t="str">
        <f t="shared" si="32"/>
        <v>Relegationsspiele</v>
      </c>
      <c r="E220" s="46" t="s">
        <v>1288</v>
      </c>
      <c r="F220" s="47" t="s">
        <v>916</v>
      </c>
      <c r="G220" s="46" t="str">
        <f>CONCATENATE(IF(LEFT(E220,1)="B",VLOOKUP(E220,'Ranking Frauen'!A:C,3,0),IF(LEFT(E220,1)="S",VLOOKUP(E220,'Ranking Frauen'!E:G,3,0),VLOOKUP(E220,'Ranking Frauen'!I:K,3,0)))," - ",IF(LEFT(F220,1)="B",VLOOKUP(F220,'Ranking Frauen'!A:C,3,0),IF(LEFT(F220,1)="S",VLOOKUP(F220,'Ranking Frauen'!E:G,3,0),VLOOKUP(F220,'Ranking Frauen'!I:K,3,0))))</f>
        <v>Württemberg 93 - Baden 30</v>
      </c>
      <c r="H220" s="46"/>
      <c r="I220" s="46"/>
      <c r="J220" s="46"/>
      <c r="K220" s="46"/>
      <c r="L220" s="46"/>
      <c r="M220" s="46"/>
      <c r="N220" s="46"/>
    </row>
    <row r="221" spans="2:14" s="43" customFormat="1" x14ac:dyDescent="0.25">
      <c r="B221" s="44">
        <f t="shared" ref="B221:D221" si="33">+B220</f>
        <v>4</v>
      </c>
      <c r="C221" s="45" t="str">
        <f t="shared" si="33"/>
        <v>Landesliga BW</v>
      </c>
      <c r="D221" s="48" t="str">
        <f t="shared" si="33"/>
        <v>Relegationsspiele</v>
      </c>
      <c r="E221" s="46" t="s">
        <v>1289</v>
      </c>
      <c r="F221" s="47" t="s">
        <v>1078</v>
      </c>
      <c r="G221" s="46" t="str">
        <f>CONCATENATE(IF(LEFT(E221,1)="B",VLOOKUP(E221,'Ranking Frauen'!A:C,3,0),IF(LEFT(E221,1)="S",VLOOKUP(E221,'Ranking Frauen'!E:G,3,0),VLOOKUP(E221,'Ranking Frauen'!I:K,3,0)))," - ",IF(LEFT(F221,1)="B",VLOOKUP(F221,'Ranking Frauen'!A:C,3,0),IF(LEFT(F221,1)="S",VLOOKUP(F221,'Ranking Frauen'!E:G,3,0),VLOOKUP(F221,'Ranking Frauen'!I:K,3,0))))</f>
        <v>Württemberg 94 - Südbaden 30</v>
      </c>
      <c r="H221" s="46"/>
      <c r="I221" s="46"/>
      <c r="J221" s="46"/>
      <c r="K221" s="46"/>
      <c r="L221" s="46"/>
      <c r="M221" s="46"/>
      <c r="N221" s="46"/>
    </row>
    <row r="222" spans="2:14" s="43" customFormat="1" x14ac:dyDescent="0.25">
      <c r="B222" s="44">
        <f t="shared" ref="B222:D222" si="34">+B221</f>
        <v>4</v>
      </c>
      <c r="C222" s="45" t="str">
        <f t="shared" si="34"/>
        <v>Landesliga BW</v>
      </c>
      <c r="D222" s="48" t="str">
        <f t="shared" si="34"/>
        <v>Relegationsspiele</v>
      </c>
      <c r="E222" s="46" t="s">
        <v>1290</v>
      </c>
      <c r="F222" s="47" t="s">
        <v>1077</v>
      </c>
      <c r="G222" s="46" t="str">
        <f>CONCATENATE(IF(LEFT(E222,1)="B",VLOOKUP(E222,'Ranking Frauen'!A:C,3,0),IF(LEFT(E222,1)="S",VLOOKUP(E222,'Ranking Frauen'!E:G,3,0),VLOOKUP(E222,'Ranking Frauen'!I:K,3,0)))," - ",IF(LEFT(F222,1)="B",VLOOKUP(F222,'Ranking Frauen'!A:C,3,0),IF(LEFT(F222,1)="S",VLOOKUP(F222,'Ranking Frauen'!E:G,3,0),VLOOKUP(F222,'Ranking Frauen'!I:K,3,0))))</f>
        <v>Württemberg 95 - Südbaden 29</v>
      </c>
      <c r="H222" s="46"/>
      <c r="I222" s="46"/>
      <c r="J222" s="46"/>
      <c r="K222" s="46"/>
      <c r="L222" s="46"/>
      <c r="M222" s="46"/>
      <c r="N222" s="46"/>
    </row>
    <row r="223" spans="2:14" s="43" customFormat="1" x14ac:dyDescent="0.25">
      <c r="B223" s="44">
        <f t="shared" ref="B223:D223" si="35">+B222</f>
        <v>4</v>
      </c>
      <c r="C223" s="45" t="str">
        <f t="shared" si="35"/>
        <v>Landesliga BW</v>
      </c>
      <c r="D223" s="48" t="str">
        <f t="shared" si="35"/>
        <v>Relegationsspiele</v>
      </c>
      <c r="E223" s="46" t="s">
        <v>1291</v>
      </c>
      <c r="F223" s="47" t="s">
        <v>915</v>
      </c>
      <c r="G223" s="46" t="str">
        <f>CONCATENATE(IF(LEFT(E223,1)="B",VLOOKUP(E223,'Ranking Frauen'!A:C,3,0),IF(LEFT(E223,1)="S",VLOOKUP(E223,'Ranking Frauen'!E:G,3,0),VLOOKUP(E223,'Ranking Frauen'!I:K,3,0)))," - ",IF(LEFT(F223,1)="B",VLOOKUP(F223,'Ranking Frauen'!A:C,3,0),IF(LEFT(F223,1)="S",VLOOKUP(F223,'Ranking Frauen'!E:G,3,0),VLOOKUP(F223,'Ranking Frauen'!I:K,3,0))))</f>
        <v>Württemberg 96 - Baden 29</v>
      </c>
      <c r="H223" s="46"/>
      <c r="I223" s="46"/>
      <c r="J223" s="46"/>
      <c r="K223" s="46"/>
      <c r="L223" s="46"/>
      <c r="M223" s="46"/>
      <c r="N223" s="46"/>
    </row>
  </sheetData>
  <sheetProtection algorithmName="SHA-512" hashValue="ColCNLBFkRgFvtY5zb3USRTRG0WO26LSRwbHr49ogrw5o5y87JlkbjRLPQv1RdgPQ3FOHA9+8rFCzPysezM7AA==" saltValue="zP4D2pogJpFSLZq5A+DpxA==" spinCount="100000" sheet="1" objects="1" scenarios="1"/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FF2D-54EE-4601-AA38-9C7543A63CB1}">
  <dimension ref="A1:M866"/>
  <sheetViews>
    <sheetView workbookViewId="0">
      <pane ySplit="2" topLeftCell="A3" activePane="bottomLeft" state="frozen"/>
      <selection activeCell="P6" sqref="P6"/>
      <selection pane="bottomLeft" activeCell="C8" sqref="C8"/>
    </sheetView>
  </sheetViews>
  <sheetFormatPr baseColWidth="10" defaultRowHeight="13.8" x14ac:dyDescent="0.25"/>
  <cols>
    <col min="1" max="1" width="6.09765625" bestFit="1" customWidth="1"/>
    <col min="2" max="2" width="4.3984375" bestFit="1" customWidth="1"/>
    <col min="3" max="3" width="11.796875" customWidth="1"/>
    <col min="5" max="5" width="4.59765625" bestFit="1" customWidth="1"/>
    <col min="6" max="6" width="4.3984375" bestFit="1" customWidth="1"/>
    <col min="7" max="7" width="12.59765625" customWidth="1"/>
    <col min="9" max="9" width="5.09765625" bestFit="1" customWidth="1"/>
    <col min="10" max="10" width="4.3984375" bestFit="1" customWidth="1"/>
    <col min="11" max="11" width="14.09765625" customWidth="1"/>
  </cols>
  <sheetData>
    <row r="1" spans="1:13" x14ac:dyDescent="0.25">
      <c r="A1" s="4" t="s">
        <v>2</v>
      </c>
      <c r="B1" s="4"/>
      <c r="C1" s="4"/>
    </row>
    <row r="2" spans="1:13" x14ac:dyDescent="0.25">
      <c r="A2" s="4" t="s">
        <v>4</v>
      </c>
      <c r="B2" s="4" t="s">
        <v>15</v>
      </c>
      <c r="C2" s="4" t="s">
        <v>0</v>
      </c>
      <c r="E2" s="4" t="s">
        <v>10</v>
      </c>
      <c r="F2" s="4" t="s">
        <v>15</v>
      </c>
      <c r="G2" s="4" t="s">
        <v>0</v>
      </c>
      <c r="I2" s="4" t="s">
        <v>3</v>
      </c>
      <c r="J2" s="4" t="s">
        <v>15</v>
      </c>
      <c r="K2" s="4" t="s">
        <v>0</v>
      </c>
      <c r="M2" s="4" t="s">
        <v>1734</v>
      </c>
    </row>
    <row r="3" spans="1:13" x14ac:dyDescent="0.25">
      <c r="A3" s="2" t="s">
        <v>868</v>
      </c>
      <c r="B3" s="3">
        <v>1</v>
      </c>
      <c r="C3" s="2" t="s">
        <v>39</v>
      </c>
      <c r="E3" s="2" t="s">
        <v>873</v>
      </c>
      <c r="F3" s="3">
        <v>1</v>
      </c>
      <c r="G3" s="2" t="s">
        <v>213</v>
      </c>
      <c r="I3" s="2" t="s">
        <v>878</v>
      </c>
      <c r="J3" s="3">
        <v>1</v>
      </c>
      <c r="K3" s="2" t="s">
        <v>374</v>
      </c>
    </row>
    <row r="4" spans="1:13" x14ac:dyDescent="0.25">
      <c r="A4" s="2" t="s">
        <v>869</v>
      </c>
      <c r="B4" s="3">
        <v>2</v>
      </c>
      <c r="C4" s="2" t="s">
        <v>40</v>
      </c>
      <c r="E4" s="2" t="s">
        <v>874</v>
      </c>
      <c r="F4" s="3">
        <v>2</v>
      </c>
      <c r="G4" s="2" t="s">
        <v>214</v>
      </c>
      <c r="I4" s="2" t="s">
        <v>879</v>
      </c>
      <c r="J4" s="3">
        <v>2</v>
      </c>
      <c r="K4" s="2" t="s">
        <v>375</v>
      </c>
    </row>
    <row r="5" spans="1:13" x14ac:dyDescent="0.25">
      <c r="A5" s="2" t="s">
        <v>870</v>
      </c>
      <c r="B5" s="3">
        <v>3</v>
      </c>
      <c r="C5" s="2" t="s">
        <v>41</v>
      </c>
      <c r="E5" s="2" t="s">
        <v>875</v>
      </c>
      <c r="F5" s="3">
        <v>3</v>
      </c>
      <c r="G5" s="2" t="s">
        <v>215</v>
      </c>
      <c r="I5" s="2" t="s">
        <v>880</v>
      </c>
      <c r="J5" s="3">
        <v>3</v>
      </c>
      <c r="K5" s="2" t="s">
        <v>376</v>
      </c>
    </row>
    <row r="6" spans="1:13" x14ac:dyDescent="0.25">
      <c r="A6" s="2" t="s">
        <v>871</v>
      </c>
      <c r="B6" s="3">
        <v>4</v>
      </c>
      <c r="C6" s="2" t="s">
        <v>42</v>
      </c>
      <c r="E6" s="2" t="s">
        <v>876</v>
      </c>
      <c r="F6" s="3">
        <v>4</v>
      </c>
      <c r="G6" s="2" t="s">
        <v>216</v>
      </c>
      <c r="I6" s="2" t="s">
        <v>881</v>
      </c>
      <c r="J6" s="3">
        <v>4</v>
      </c>
      <c r="K6" s="2" t="s">
        <v>377</v>
      </c>
    </row>
    <row r="7" spans="1:13" x14ac:dyDescent="0.25">
      <c r="A7" s="2" t="s">
        <v>872</v>
      </c>
      <c r="B7" s="3">
        <v>5</v>
      </c>
      <c r="C7" s="2" t="s">
        <v>43</v>
      </c>
      <c r="E7" s="2" t="s">
        <v>877</v>
      </c>
      <c r="F7" s="3">
        <v>5</v>
      </c>
      <c r="G7" s="2" t="s">
        <v>217</v>
      </c>
      <c r="I7" s="2" t="s">
        <v>882</v>
      </c>
      <c r="J7" s="3">
        <v>5</v>
      </c>
      <c r="K7" s="2" t="s">
        <v>378</v>
      </c>
    </row>
    <row r="8" spans="1:13" x14ac:dyDescent="0.25">
      <c r="A8" s="2" t="s">
        <v>892</v>
      </c>
      <c r="B8" s="3">
        <v>6</v>
      </c>
      <c r="C8" s="2" t="s">
        <v>44</v>
      </c>
      <c r="E8" s="2" t="s">
        <v>1054</v>
      </c>
      <c r="F8" s="3">
        <v>6</v>
      </c>
      <c r="G8" s="2" t="s">
        <v>218</v>
      </c>
      <c r="I8" s="2" t="s">
        <v>883</v>
      </c>
      <c r="J8" s="3">
        <v>6</v>
      </c>
      <c r="K8" s="2" t="s">
        <v>379</v>
      </c>
    </row>
    <row r="9" spans="1:13" x14ac:dyDescent="0.25">
      <c r="A9" s="2" t="s">
        <v>893</v>
      </c>
      <c r="B9" s="3">
        <v>7</v>
      </c>
      <c r="C9" s="2" t="s">
        <v>45</v>
      </c>
      <c r="E9" s="2" t="s">
        <v>1055</v>
      </c>
      <c r="F9" s="3">
        <v>7</v>
      </c>
      <c r="G9" s="2" t="s">
        <v>219</v>
      </c>
      <c r="I9" s="2" t="s">
        <v>884</v>
      </c>
      <c r="J9" s="3">
        <v>7</v>
      </c>
      <c r="K9" s="2" t="s">
        <v>380</v>
      </c>
    </row>
    <row r="10" spans="1:13" x14ac:dyDescent="0.25">
      <c r="A10" s="2" t="s">
        <v>894</v>
      </c>
      <c r="B10" s="3">
        <v>8</v>
      </c>
      <c r="C10" s="2" t="s">
        <v>46</v>
      </c>
      <c r="E10" s="2" t="s">
        <v>1056</v>
      </c>
      <c r="F10" s="3">
        <v>8</v>
      </c>
      <c r="G10" s="2" t="s">
        <v>220</v>
      </c>
      <c r="I10" s="2" t="s">
        <v>885</v>
      </c>
      <c r="J10" s="3">
        <v>8</v>
      </c>
      <c r="K10" s="2" t="s">
        <v>381</v>
      </c>
    </row>
    <row r="11" spans="1:13" x14ac:dyDescent="0.25">
      <c r="A11" s="2" t="s">
        <v>895</v>
      </c>
      <c r="B11" s="3">
        <v>9</v>
      </c>
      <c r="C11" s="2" t="s">
        <v>47</v>
      </c>
      <c r="E11" s="2" t="s">
        <v>1057</v>
      </c>
      <c r="F11" s="3">
        <v>9</v>
      </c>
      <c r="G11" s="2" t="s">
        <v>221</v>
      </c>
      <c r="I11" s="2" t="s">
        <v>886</v>
      </c>
      <c r="J11" s="3">
        <v>9</v>
      </c>
      <c r="K11" s="2" t="s">
        <v>382</v>
      </c>
    </row>
    <row r="12" spans="1:13" x14ac:dyDescent="0.25">
      <c r="A12" s="2" t="s">
        <v>896</v>
      </c>
      <c r="B12" s="3">
        <v>10</v>
      </c>
      <c r="C12" s="2" t="s">
        <v>48</v>
      </c>
      <c r="E12" s="2" t="s">
        <v>1058</v>
      </c>
      <c r="F12" s="3">
        <v>10</v>
      </c>
      <c r="G12" s="2" t="s">
        <v>222</v>
      </c>
      <c r="I12" s="2" t="s">
        <v>887</v>
      </c>
      <c r="J12" s="3">
        <v>10</v>
      </c>
      <c r="K12" s="2" t="s">
        <v>383</v>
      </c>
    </row>
    <row r="13" spans="1:13" x14ac:dyDescent="0.25">
      <c r="A13" s="2" t="s">
        <v>897</v>
      </c>
      <c r="B13" s="3">
        <v>11</v>
      </c>
      <c r="C13" s="2" t="s">
        <v>49</v>
      </c>
      <c r="E13" s="2" t="s">
        <v>1059</v>
      </c>
      <c r="F13" s="3">
        <v>11</v>
      </c>
      <c r="G13" s="2" t="s">
        <v>223</v>
      </c>
      <c r="I13" s="2" t="s">
        <v>888</v>
      </c>
      <c r="J13" s="3">
        <v>11</v>
      </c>
      <c r="K13" s="2" t="s">
        <v>384</v>
      </c>
    </row>
    <row r="14" spans="1:13" x14ac:dyDescent="0.25">
      <c r="A14" s="2" t="s">
        <v>898</v>
      </c>
      <c r="B14" s="3">
        <v>12</v>
      </c>
      <c r="C14" s="2" t="s">
        <v>50</v>
      </c>
      <c r="E14" s="2" t="s">
        <v>1060</v>
      </c>
      <c r="F14" s="3">
        <v>12</v>
      </c>
      <c r="G14" s="2" t="s">
        <v>224</v>
      </c>
      <c r="I14" s="2" t="s">
        <v>889</v>
      </c>
      <c r="J14" s="3">
        <v>12</v>
      </c>
      <c r="K14" s="2" t="s">
        <v>385</v>
      </c>
    </row>
    <row r="15" spans="1:13" x14ac:dyDescent="0.25">
      <c r="A15" s="2" t="s">
        <v>899</v>
      </c>
      <c r="B15" s="3">
        <v>13</v>
      </c>
      <c r="C15" s="2" t="s">
        <v>51</v>
      </c>
      <c r="E15" s="2" t="s">
        <v>1061</v>
      </c>
      <c r="F15" s="3">
        <v>13</v>
      </c>
      <c r="G15" s="2" t="s">
        <v>225</v>
      </c>
      <c r="I15" s="2" t="s">
        <v>890</v>
      </c>
      <c r="J15" s="3">
        <v>13</v>
      </c>
      <c r="K15" s="2" t="s">
        <v>386</v>
      </c>
    </row>
    <row r="16" spans="1:13" x14ac:dyDescent="0.25">
      <c r="A16" s="2" t="s">
        <v>900</v>
      </c>
      <c r="B16" s="3">
        <v>14</v>
      </c>
      <c r="C16" s="2" t="s">
        <v>52</v>
      </c>
      <c r="E16" s="2" t="s">
        <v>1062</v>
      </c>
      <c r="F16" s="3">
        <v>14</v>
      </c>
      <c r="G16" s="2" t="s">
        <v>226</v>
      </c>
      <c r="I16" s="2" t="s">
        <v>891</v>
      </c>
      <c r="J16" s="3">
        <v>14</v>
      </c>
      <c r="K16" s="2" t="s">
        <v>387</v>
      </c>
    </row>
    <row r="17" spans="1:11" x14ac:dyDescent="0.25">
      <c r="A17" s="2" t="s">
        <v>901</v>
      </c>
      <c r="B17" s="3">
        <v>15</v>
      </c>
      <c r="C17" s="2" t="s">
        <v>53</v>
      </c>
      <c r="E17" s="2" t="s">
        <v>1063</v>
      </c>
      <c r="F17" s="3">
        <v>15</v>
      </c>
      <c r="G17" s="2" t="s">
        <v>227</v>
      </c>
      <c r="I17" s="2" t="s">
        <v>1210</v>
      </c>
      <c r="J17" s="3">
        <v>15</v>
      </c>
      <c r="K17" s="2" t="s">
        <v>388</v>
      </c>
    </row>
    <row r="18" spans="1:11" x14ac:dyDescent="0.25">
      <c r="A18" s="2" t="s">
        <v>902</v>
      </c>
      <c r="B18" s="3">
        <v>16</v>
      </c>
      <c r="C18" s="2" t="s">
        <v>54</v>
      </c>
      <c r="E18" s="2" t="s">
        <v>1064</v>
      </c>
      <c r="F18" s="3">
        <v>16</v>
      </c>
      <c r="G18" s="2" t="s">
        <v>228</v>
      </c>
      <c r="I18" s="2" t="s">
        <v>1211</v>
      </c>
      <c r="J18" s="3">
        <v>16</v>
      </c>
      <c r="K18" s="2" t="s">
        <v>389</v>
      </c>
    </row>
    <row r="19" spans="1:11" x14ac:dyDescent="0.25">
      <c r="A19" s="2" t="s">
        <v>903</v>
      </c>
      <c r="B19" s="3">
        <v>17</v>
      </c>
      <c r="C19" s="2" t="s">
        <v>55</v>
      </c>
      <c r="E19" s="2" t="s">
        <v>1065</v>
      </c>
      <c r="F19" s="3">
        <v>17</v>
      </c>
      <c r="G19" s="2" t="s">
        <v>229</v>
      </c>
      <c r="I19" s="2" t="s">
        <v>1212</v>
      </c>
      <c r="J19" s="3">
        <v>17</v>
      </c>
      <c r="K19" s="2" t="s">
        <v>390</v>
      </c>
    </row>
    <row r="20" spans="1:11" x14ac:dyDescent="0.25">
      <c r="A20" s="2" t="s">
        <v>904</v>
      </c>
      <c r="B20" s="3">
        <v>18</v>
      </c>
      <c r="C20" s="2" t="s">
        <v>56</v>
      </c>
      <c r="E20" s="2" t="s">
        <v>1066</v>
      </c>
      <c r="F20" s="3">
        <v>18</v>
      </c>
      <c r="G20" s="2" t="s">
        <v>230</v>
      </c>
      <c r="I20" s="2" t="s">
        <v>1213</v>
      </c>
      <c r="J20" s="3">
        <v>18</v>
      </c>
      <c r="K20" s="2" t="s">
        <v>391</v>
      </c>
    </row>
    <row r="21" spans="1:11" x14ac:dyDescent="0.25">
      <c r="A21" s="2" t="s">
        <v>905</v>
      </c>
      <c r="B21" s="3">
        <v>19</v>
      </c>
      <c r="C21" s="2" t="s">
        <v>57</v>
      </c>
      <c r="E21" s="2" t="s">
        <v>1067</v>
      </c>
      <c r="F21" s="3">
        <v>19</v>
      </c>
      <c r="G21" s="2" t="s">
        <v>231</v>
      </c>
      <c r="I21" s="2" t="s">
        <v>1214</v>
      </c>
      <c r="J21" s="3">
        <v>19</v>
      </c>
      <c r="K21" s="2" t="s">
        <v>392</v>
      </c>
    </row>
    <row r="22" spans="1:11" x14ac:dyDescent="0.25">
      <c r="A22" s="2" t="s">
        <v>906</v>
      </c>
      <c r="B22" s="3">
        <v>20</v>
      </c>
      <c r="C22" s="2" t="s">
        <v>58</v>
      </c>
      <c r="E22" s="2" t="s">
        <v>1068</v>
      </c>
      <c r="F22" s="3">
        <v>20</v>
      </c>
      <c r="G22" s="2" t="s">
        <v>232</v>
      </c>
      <c r="I22" s="2" t="s">
        <v>1215</v>
      </c>
      <c r="J22" s="3">
        <v>20</v>
      </c>
      <c r="K22" s="2" t="s">
        <v>393</v>
      </c>
    </row>
    <row r="23" spans="1:11" x14ac:dyDescent="0.25">
      <c r="A23" s="2" t="s">
        <v>907</v>
      </c>
      <c r="B23" s="3">
        <v>21</v>
      </c>
      <c r="C23" s="2" t="s">
        <v>59</v>
      </c>
      <c r="E23" s="2" t="s">
        <v>1069</v>
      </c>
      <c r="F23" s="3">
        <v>21</v>
      </c>
      <c r="G23" s="2" t="s">
        <v>233</v>
      </c>
      <c r="I23" s="2" t="s">
        <v>1216</v>
      </c>
      <c r="J23" s="3">
        <v>21</v>
      </c>
      <c r="K23" s="2" t="s">
        <v>394</v>
      </c>
    </row>
    <row r="24" spans="1:11" x14ac:dyDescent="0.25">
      <c r="A24" s="2" t="s">
        <v>908</v>
      </c>
      <c r="B24" s="3">
        <v>22</v>
      </c>
      <c r="C24" s="2" t="s">
        <v>60</v>
      </c>
      <c r="E24" s="2" t="s">
        <v>1070</v>
      </c>
      <c r="F24" s="3">
        <v>22</v>
      </c>
      <c r="G24" s="2" t="s">
        <v>234</v>
      </c>
      <c r="I24" s="2" t="s">
        <v>1217</v>
      </c>
      <c r="J24" s="3">
        <v>22</v>
      </c>
      <c r="K24" s="2" t="s">
        <v>395</v>
      </c>
    </row>
    <row r="25" spans="1:11" x14ac:dyDescent="0.25">
      <c r="A25" s="2" t="s">
        <v>909</v>
      </c>
      <c r="B25" s="3">
        <v>23</v>
      </c>
      <c r="C25" s="2" t="s">
        <v>61</v>
      </c>
      <c r="E25" s="2" t="s">
        <v>1071</v>
      </c>
      <c r="F25" s="3">
        <v>23</v>
      </c>
      <c r="G25" s="2" t="s">
        <v>235</v>
      </c>
      <c r="I25" s="2" t="s">
        <v>1218</v>
      </c>
      <c r="J25" s="3">
        <v>23</v>
      </c>
      <c r="K25" s="2" t="s">
        <v>396</v>
      </c>
    </row>
    <row r="26" spans="1:11" x14ac:dyDescent="0.25">
      <c r="A26" s="2" t="s">
        <v>910</v>
      </c>
      <c r="B26" s="3">
        <v>24</v>
      </c>
      <c r="C26" s="2" t="s">
        <v>62</v>
      </c>
      <c r="E26" s="2" t="s">
        <v>1072</v>
      </c>
      <c r="F26" s="3">
        <v>24</v>
      </c>
      <c r="G26" s="2" t="s">
        <v>236</v>
      </c>
      <c r="I26" s="2" t="s">
        <v>1219</v>
      </c>
      <c r="J26" s="3">
        <v>24</v>
      </c>
      <c r="K26" s="2" t="s">
        <v>397</v>
      </c>
    </row>
    <row r="27" spans="1:11" x14ac:dyDescent="0.25">
      <c r="A27" s="2" t="s">
        <v>911</v>
      </c>
      <c r="B27" s="3">
        <v>25</v>
      </c>
      <c r="C27" s="2" t="s">
        <v>63</v>
      </c>
      <c r="E27" s="2" t="s">
        <v>1073</v>
      </c>
      <c r="F27" s="3">
        <v>25</v>
      </c>
      <c r="G27" s="2" t="s">
        <v>237</v>
      </c>
      <c r="I27" s="2" t="s">
        <v>1220</v>
      </c>
      <c r="J27" s="3">
        <v>25</v>
      </c>
      <c r="K27" s="2" t="s">
        <v>398</v>
      </c>
    </row>
    <row r="28" spans="1:11" x14ac:dyDescent="0.25">
      <c r="A28" s="2" t="s">
        <v>912</v>
      </c>
      <c r="B28" s="3">
        <v>26</v>
      </c>
      <c r="C28" s="2" t="s">
        <v>64</v>
      </c>
      <c r="E28" s="2" t="s">
        <v>1074</v>
      </c>
      <c r="F28" s="3">
        <v>26</v>
      </c>
      <c r="G28" s="2" t="s">
        <v>238</v>
      </c>
      <c r="I28" s="2" t="s">
        <v>1221</v>
      </c>
      <c r="J28" s="3">
        <v>26</v>
      </c>
      <c r="K28" s="2" t="s">
        <v>399</v>
      </c>
    </row>
    <row r="29" spans="1:11" x14ac:dyDescent="0.25">
      <c r="A29" s="2" t="s">
        <v>913</v>
      </c>
      <c r="B29" s="3">
        <v>27</v>
      </c>
      <c r="C29" s="2" t="s">
        <v>65</v>
      </c>
      <c r="E29" s="2" t="s">
        <v>1075</v>
      </c>
      <c r="F29" s="3">
        <v>27</v>
      </c>
      <c r="G29" s="2" t="s">
        <v>239</v>
      </c>
      <c r="I29" s="2" t="s">
        <v>1222</v>
      </c>
      <c r="J29" s="3">
        <v>27</v>
      </c>
      <c r="K29" s="2" t="s">
        <v>400</v>
      </c>
    </row>
    <row r="30" spans="1:11" x14ac:dyDescent="0.25">
      <c r="A30" s="2" t="s">
        <v>914</v>
      </c>
      <c r="B30" s="3">
        <v>28</v>
      </c>
      <c r="C30" s="2" t="s">
        <v>66</v>
      </c>
      <c r="E30" s="2" t="s">
        <v>1076</v>
      </c>
      <c r="F30" s="3">
        <v>28</v>
      </c>
      <c r="G30" s="2" t="s">
        <v>240</v>
      </c>
      <c r="I30" s="2" t="s">
        <v>1223</v>
      </c>
      <c r="J30" s="3">
        <v>28</v>
      </c>
      <c r="K30" s="2" t="s">
        <v>401</v>
      </c>
    </row>
    <row r="31" spans="1:11" x14ac:dyDescent="0.25">
      <c r="A31" s="2" t="s">
        <v>915</v>
      </c>
      <c r="B31" s="3">
        <v>29</v>
      </c>
      <c r="C31" s="2" t="s">
        <v>67</v>
      </c>
      <c r="E31" s="2" t="s">
        <v>1077</v>
      </c>
      <c r="F31" s="3">
        <v>29</v>
      </c>
      <c r="G31" s="2" t="s">
        <v>241</v>
      </c>
      <c r="I31" s="2" t="s">
        <v>1224</v>
      </c>
      <c r="J31" s="3">
        <v>29</v>
      </c>
      <c r="K31" s="2" t="s">
        <v>402</v>
      </c>
    </row>
    <row r="32" spans="1:11" x14ac:dyDescent="0.25">
      <c r="A32" s="2" t="s">
        <v>916</v>
      </c>
      <c r="B32" s="3">
        <v>30</v>
      </c>
      <c r="C32" s="2" t="s">
        <v>68</v>
      </c>
      <c r="E32" s="2" t="s">
        <v>1078</v>
      </c>
      <c r="F32" s="3">
        <v>30</v>
      </c>
      <c r="G32" s="2" t="s">
        <v>242</v>
      </c>
      <c r="I32" s="2" t="s">
        <v>1225</v>
      </c>
      <c r="J32" s="3">
        <v>30</v>
      </c>
      <c r="K32" s="2" t="s">
        <v>403</v>
      </c>
    </row>
    <row r="33" spans="1:11" x14ac:dyDescent="0.25">
      <c r="A33" s="2" t="s">
        <v>917</v>
      </c>
      <c r="B33" s="3">
        <v>31</v>
      </c>
      <c r="C33" s="2" t="s">
        <v>69</v>
      </c>
      <c r="E33" s="2" t="s">
        <v>1079</v>
      </c>
      <c r="F33" s="3">
        <v>31</v>
      </c>
      <c r="G33" s="2" t="s">
        <v>243</v>
      </c>
      <c r="I33" s="2" t="s">
        <v>1226</v>
      </c>
      <c r="J33" s="3">
        <v>31</v>
      </c>
      <c r="K33" s="2" t="s">
        <v>404</v>
      </c>
    </row>
    <row r="34" spans="1:11" x14ac:dyDescent="0.25">
      <c r="A34" s="2" t="s">
        <v>918</v>
      </c>
      <c r="B34" s="3">
        <v>32</v>
      </c>
      <c r="C34" s="2" t="s">
        <v>70</v>
      </c>
      <c r="E34" s="2" t="s">
        <v>1080</v>
      </c>
      <c r="F34" s="3">
        <v>32</v>
      </c>
      <c r="G34" s="2" t="s">
        <v>244</v>
      </c>
      <c r="I34" s="2" t="s">
        <v>1227</v>
      </c>
      <c r="J34" s="3">
        <v>32</v>
      </c>
      <c r="K34" s="2" t="s">
        <v>405</v>
      </c>
    </row>
    <row r="35" spans="1:11" x14ac:dyDescent="0.25">
      <c r="A35" s="2" t="s">
        <v>919</v>
      </c>
      <c r="B35" s="3">
        <v>33</v>
      </c>
      <c r="C35" s="2" t="s">
        <v>71</v>
      </c>
      <c r="E35" s="2" t="s">
        <v>1081</v>
      </c>
      <c r="F35" s="3">
        <v>33</v>
      </c>
      <c r="G35" s="2" t="s">
        <v>245</v>
      </c>
      <c r="I35" s="2" t="s">
        <v>1228</v>
      </c>
      <c r="J35" s="3">
        <v>33</v>
      </c>
      <c r="K35" s="2" t="s">
        <v>406</v>
      </c>
    </row>
    <row r="36" spans="1:11" x14ac:dyDescent="0.25">
      <c r="A36" s="2" t="s">
        <v>920</v>
      </c>
      <c r="B36" s="3">
        <v>34</v>
      </c>
      <c r="C36" s="2" t="s">
        <v>72</v>
      </c>
      <c r="E36" s="2" t="s">
        <v>1082</v>
      </c>
      <c r="F36" s="3">
        <v>34</v>
      </c>
      <c r="G36" s="2" t="s">
        <v>246</v>
      </c>
      <c r="I36" s="2" t="s">
        <v>1229</v>
      </c>
      <c r="J36" s="3">
        <v>34</v>
      </c>
      <c r="K36" s="2" t="s">
        <v>407</v>
      </c>
    </row>
    <row r="37" spans="1:11" x14ac:dyDescent="0.25">
      <c r="A37" s="2" t="s">
        <v>921</v>
      </c>
      <c r="B37" s="3">
        <v>35</v>
      </c>
      <c r="C37" s="2" t="s">
        <v>73</v>
      </c>
      <c r="E37" s="2" t="s">
        <v>1083</v>
      </c>
      <c r="F37" s="3">
        <v>35</v>
      </c>
      <c r="G37" s="2" t="s">
        <v>247</v>
      </c>
      <c r="I37" s="2" t="s">
        <v>1230</v>
      </c>
      <c r="J37" s="3">
        <v>35</v>
      </c>
      <c r="K37" s="2" t="s">
        <v>408</v>
      </c>
    </row>
    <row r="38" spans="1:11" x14ac:dyDescent="0.25">
      <c r="A38" s="2" t="s">
        <v>922</v>
      </c>
      <c r="B38" s="3">
        <v>36</v>
      </c>
      <c r="C38" s="2" t="s">
        <v>74</v>
      </c>
      <c r="E38" s="2" t="s">
        <v>1084</v>
      </c>
      <c r="F38" s="3">
        <v>36</v>
      </c>
      <c r="G38" s="2" t="s">
        <v>248</v>
      </c>
      <c r="I38" s="2" t="s">
        <v>1231</v>
      </c>
      <c r="J38" s="3">
        <v>36</v>
      </c>
      <c r="K38" s="2" t="s">
        <v>409</v>
      </c>
    </row>
    <row r="39" spans="1:11" x14ac:dyDescent="0.25">
      <c r="A39" s="2" t="s">
        <v>923</v>
      </c>
      <c r="B39" s="3">
        <v>37</v>
      </c>
      <c r="C39" s="2" t="s">
        <v>75</v>
      </c>
      <c r="E39" s="2" t="s">
        <v>1085</v>
      </c>
      <c r="F39" s="3">
        <v>37</v>
      </c>
      <c r="G39" s="2" t="s">
        <v>249</v>
      </c>
      <c r="I39" s="2" t="s">
        <v>1232</v>
      </c>
      <c r="J39" s="3">
        <v>37</v>
      </c>
      <c r="K39" s="2" t="s">
        <v>410</v>
      </c>
    </row>
    <row r="40" spans="1:11" x14ac:dyDescent="0.25">
      <c r="A40" s="2" t="s">
        <v>924</v>
      </c>
      <c r="B40" s="3">
        <v>38</v>
      </c>
      <c r="C40" s="2" t="s">
        <v>76</v>
      </c>
      <c r="E40" s="2" t="s">
        <v>1086</v>
      </c>
      <c r="F40" s="3">
        <v>38</v>
      </c>
      <c r="G40" s="2" t="s">
        <v>250</v>
      </c>
      <c r="I40" s="2" t="s">
        <v>1233</v>
      </c>
      <c r="J40" s="3">
        <v>38</v>
      </c>
      <c r="K40" s="2" t="s">
        <v>411</v>
      </c>
    </row>
    <row r="41" spans="1:11" x14ac:dyDescent="0.25">
      <c r="A41" s="2" t="s">
        <v>925</v>
      </c>
      <c r="B41" s="3">
        <v>39</v>
      </c>
      <c r="C41" s="2" t="s">
        <v>77</v>
      </c>
      <c r="E41" s="2" t="s">
        <v>1087</v>
      </c>
      <c r="F41" s="3">
        <v>39</v>
      </c>
      <c r="G41" s="2" t="s">
        <v>251</v>
      </c>
      <c r="I41" s="2" t="s">
        <v>1234</v>
      </c>
      <c r="J41" s="3">
        <v>39</v>
      </c>
      <c r="K41" s="2" t="s">
        <v>412</v>
      </c>
    </row>
    <row r="42" spans="1:11" x14ac:dyDescent="0.25">
      <c r="A42" s="2" t="s">
        <v>926</v>
      </c>
      <c r="B42" s="3">
        <v>40</v>
      </c>
      <c r="C42" s="2" t="s">
        <v>78</v>
      </c>
      <c r="E42" s="2" t="s">
        <v>1088</v>
      </c>
      <c r="F42" s="3">
        <v>40</v>
      </c>
      <c r="G42" s="2" t="s">
        <v>252</v>
      </c>
      <c r="I42" s="2" t="s">
        <v>1235</v>
      </c>
      <c r="J42" s="3">
        <v>40</v>
      </c>
      <c r="K42" s="2" t="s">
        <v>413</v>
      </c>
    </row>
    <row r="43" spans="1:11" x14ac:dyDescent="0.25">
      <c r="A43" s="2" t="s">
        <v>927</v>
      </c>
      <c r="B43" s="3">
        <v>41</v>
      </c>
      <c r="C43" s="2" t="s">
        <v>79</v>
      </c>
      <c r="E43" s="2" t="s">
        <v>1089</v>
      </c>
      <c r="F43" s="3">
        <v>41</v>
      </c>
      <c r="G43" s="2" t="s">
        <v>253</v>
      </c>
      <c r="I43" s="2" t="s">
        <v>1236</v>
      </c>
      <c r="J43" s="3">
        <v>41</v>
      </c>
      <c r="K43" s="2" t="s">
        <v>414</v>
      </c>
    </row>
    <row r="44" spans="1:11" x14ac:dyDescent="0.25">
      <c r="A44" s="2" t="s">
        <v>928</v>
      </c>
      <c r="B44" s="3">
        <v>42</v>
      </c>
      <c r="C44" s="2" t="s">
        <v>80</v>
      </c>
      <c r="E44" s="2" t="s">
        <v>1090</v>
      </c>
      <c r="F44" s="3">
        <v>42</v>
      </c>
      <c r="G44" s="2" t="s">
        <v>254</v>
      </c>
      <c r="I44" s="2" t="s">
        <v>1237</v>
      </c>
      <c r="J44" s="3">
        <v>42</v>
      </c>
      <c r="K44" s="2" t="s">
        <v>415</v>
      </c>
    </row>
    <row r="45" spans="1:11" x14ac:dyDescent="0.25">
      <c r="A45" s="2" t="s">
        <v>929</v>
      </c>
      <c r="B45" s="3">
        <v>43</v>
      </c>
      <c r="C45" s="2" t="s">
        <v>81</v>
      </c>
      <c r="E45" s="2" t="s">
        <v>1091</v>
      </c>
      <c r="F45" s="3">
        <v>43</v>
      </c>
      <c r="G45" s="2" t="s">
        <v>255</v>
      </c>
      <c r="I45" s="2" t="s">
        <v>1238</v>
      </c>
      <c r="J45" s="3">
        <v>43</v>
      </c>
      <c r="K45" s="2" t="s">
        <v>416</v>
      </c>
    </row>
    <row r="46" spans="1:11" x14ac:dyDescent="0.25">
      <c r="A46" s="2" t="s">
        <v>930</v>
      </c>
      <c r="B46" s="3">
        <v>44</v>
      </c>
      <c r="C46" s="2" t="s">
        <v>82</v>
      </c>
      <c r="E46" s="2" t="s">
        <v>1092</v>
      </c>
      <c r="F46" s="3">
        <v>44</v>
      </c>
      <c r="G46" s="2" t="s">
        <v>256</v>
      </c>
      <c r="I46" s="2" t="s">
        <v>1239</v>
      </c>
      <c r="J46" s="3">
        <v>44</v>
      </c>
      <c r="K46" s="2" t="s">
        <v>417</v>
      </c>
    </row>
    <row r="47" spans="1:11" x14ac:dyDescent="0.25">
      <c r="A47" s="2" t="s">
        <v>931</v>
      </c>
      <c r="B47" s="3">
        <v>45</v>
      </c>
      <c r="C47" s="2" t="s">
        <v>83</v>
      </c>
      <c r="E47" s="2" t="s">
        <v>1093</v>
      </c>
      <c r="F47" s="3">
        <v>45</v>
      </c>
      <c r="G47" s="2" t="s">
        <v>257</v>
      </c>
      <c r="I47" s="2" t="s">
        <v>1240</v>
      </c>
      <c r="J47" s="3">
        <v>45</v>
      </c>
      <c r="K47" s="2" t="s">
        <v>418</v>
      </c>
    </row>
    <row r="48" spans="1:11" x14ac:dyDescent="0.25">
      <c r="A48" s="2" t="s">
        <v>932</v>
      </c>
      <c r="B48" s="3">
        <v>46</v>
      </c>
      <c r="C48" s="2" t="s">
        <v>84</v>
      </c>
      <c r="E48" s="2" t="s">
        <v>1094</v>
      </c>
      <c r="F48" s="3">
        <v>46</v>
      </c>
      <c r="G48" s="2" t="s">
        <v>258</v>
      </c>
      <c r="I48" s="2" t="s">
        <v>1241</v>
      </c>
      <c r="J48" s="3">
        <v>46</v>
      </c>
      <c r="K48" s="2" t="s">
        <v>419</v>
      </c>
    </row>
    <row r="49" spans="1:11" x14ac:dyDescent="0.25">
      <c r="A49" s="2" t="s">
        <v>933</v>
      </c>
      <c r="B49" s="3">
        <v>47</v>
      </c>
      <c r="C49" s="2" t="s">
        <v>85</v>
      </c>
      <c r="E49" s="2" t="s">
        <v>1095</v>
      </c>
      <c r="F49" s="3">
        <v>47</v>
      </c>
      <c r="G49" s="2" t="s">
        <v>259</v>
      </c>
      <c r="I49" s="2" t="s">
        <v>1242</v>
      </c>
      <c r="J49" s="3">
        <v>47</v>
      </c>
      <c r="K49" s="2" t="s">
        <v>420</v>
      </c>
    </row>
    <row r="50" spans="1:11" x14ac:dyDescent="0.25">
      <c r="A50" s="2" t="s">
        <v>934</v>
      </c>
      <c r="B50" s="3">
        <v>48</v>
      </c>
      <c r="C50" s="2" t="s">
        <v>86</v>
      </c>
      <c r="E50" s="2" t="s">
        <v>1096</v>
      </c>
      <c r="F50" s="3">
        <v>48</v>
      </c>
      <c r="G50" s="2" t="s">
        <v>260</v>
      </c>
      <c r="I50" s="2" t="s">
        <v>1243</v>
      </c>
      <c r="J50" s="3">
        <v>48</v>
      </c>
      <c r="K50" s="2" t="s">
        <v>421</v>
      </c>
    </row>
    <row r="51" spans="1:11" x14ac:dyDescent="0.25">
      <c r="A51" s="2" t="s">
        <v>935</v>
      </c>
      <c r="B51" s="3">
        <v>49</v>
      </c>
      <c r="C51" s="2" t="s">
        <v>87</v>
      </c>
      <c r="E51" s="2" t="s">
        <v>1097</v>
      </c>
      <c r="F51" s="3">
        <v>49</v>
      </c>
      <c r="G51" s="2" t="s">
        <v>261</v>
      </c>
      <c r="I51" s="2" t="s">
        <v>1244</v>
      </c>
      <c r="J51" s="3">
        <v>49</v>
      </c>
      <c r="K51" s="2" t="s">
        <v>422</v>
      </c>
    </row>
    <row r="52" spans="1:11" x14ac:dyDescent="0.25">
      <c r="A52" s="2" t="s">
        <v>936</v>
      </c>
      <c r="B52" s="3">
        <v>50</v>
      </c>
      <c r="C52" s="2" t="s">
        <v>88</v>
      </c>
      <c r="E52" s="2" t="s">
        <v>1098</v>
      </c>
      <c r="F52" s="3">
        <v>50</v>
      </c>
      <c r="G52" s="2" t="s">
        <v>262</v>
      </c>
      <c r="I52" s="2" t="s">
        <v>1245</v>
      </c>
      <c r="J52" s="3">
        <v>50</v>
      </c>
      <c r="K52" s="2" t="s">
        <v>423</v>
      </c>
    </row>
    <row r="53" spans="1:11" x14ac:dyDescent="0.25">
      <c r="A53" s="2" t="s">
        <v>937</v>
      </c>
      <c r="B53" s="3">
        <v>51</v>
      </c>
      <c r="C53" s="2" t="s">
        <v>89</v>
      </c>
      <c r="E53" s="2" t="s">
        <v>1099</v>
      </c>
      <c r="F53" s="3">
        <v>51</v>
      </c>
      <c r="G53" s="2" t="s">
        <v>263</v>
      </c>
      <c r="I53" s="2" t="s">
        <v>1246</v>
      </c>
      <c r="J53" s="3">
        <v>51</v>
      </c>
      <c r="K53" s="2" t="s">
        <v>424</v>
      </c>
    </row>
    <row r="54" spans="1:11" x14ac:dyDescent="0.25">
      <c r="A54" s="2" t="s">
        <v>938</v>
      </c>
      <c r="B54" s="3">
        <v>52</v>
      </c>
      <c r="C54" s="2" t="s">
        <v>90</v>
      </c>
      <c r="E54" s="2" t="s">
        <v>1100</v>
      </c>
      <c r="F54" s="3">
        <v>52</v>
      </c>
      <c r="G54" s="2" t="s">
        <v>264</v>
      </c>
      <c r="I54" s="2" t="s">
        <v>1247</v>
      </c>
      <c r="J54" s="3">
        <v>52</v>
      </c>
      <c r="K54" s="2" t="s">
        <v>425</v>
      </c>
    </row>
    <row r="55" spans="1:11" x14ac:dyDescent="0.25">
      <c r="A55" s="2" t="s">
        <v>939</v>
      </c>
      <c r="B55" s="3">
        <v>53</v>
      </c>
      <c r="C55" s="2" t="s">
        <v>91</v>
      </c>
      <c r="E55" s="2" t="s">
        <v>1101</v>
      </c>
      <c r="F55" s="3">
        <v>53</v>
      </c>
      <c r="G55" s="2" t="s">
        <v>265</v>
      </c>
      <c r="I55" s="2" t="s">
        <v>1248</v>
      </c>
      <c r="J55" s="3">
        <v>53</v>
      </c>
      <c r="K55" s="2" t="s">
        <v>426</v>
      </c>
    </row>
    <row r="56" spans="1:11" x14ac:dyDescent="0.25">
      <c r="A56" s="2" t="s">
        <v>940</v>
      </c>
      <c r="B56" s="3">
        <v>54</v>
      </c>
      <c r="C56" s="2" t="s">
        <v>92</v>
      </c>
      <c r="E56" s="2" t="s">
        <v>1102</v>
      </c>
      <c r="F56" s="3">
        <v>54</v>
      </c>
      <c r="G56" s="2" t="s">
        <v>266</v>
      </c>
      <c r="I56" s="2" t="s">
        <v>1249</v>
      </c>
      <c r="J56" s="3">
        <v>54</v>
      </c>
      <c r="K56" s="2" t="s">
        <v>427</v>
      </c>
    </row>
    <row r="57" spans="1:11" x14ac:dyDescent="0.25">
      <c r="A57" s="2" t="s">
        <v>941</v>
      </c>
      <c r="B57" s="3">
        <v>55</v>
      </c>
      <c r="C57" s="2" t="s">
        <v>93</v>
      </c>
      <c r="E57" s="2" t="s">
        <v>1103</v>
      </c>
      <c r="F57" s="3">
        <v>55</v>
      </c>
      <c r="G57" s="2" t="s">
        <v>267</v>
      </c>
      <c r="I57" s="2" t="s">
        <v>1250</v>
      </c>
      <c r="J57" s="3">
        <v>55</v>
      </c>
      <c r="K57" s="2" t="s">
        <v>428</v>
      </c>
    </row>
    <row r="58" spans="1:11" x14ac:dyDescent="0.25">
      <c r="A58" s="2" t="s">
        <v>942</v>
      </c>
      <c r="B58" s="3">
        <v>56</v>
      </c>
      <c r="C58" s="2" t="s">
        <v>94</v>
      </c>
      <c r="E58" s="2" t="s">
        <v>1104</v>
      </c>
      <c r="F58" s="3">
        <v>56</v>
      </c>
      <c r="G58" s="2" t="s">
        <v>268</v>
      </c>
      <c r="I58" s="2" t="s">
        <v>1251</v>
      </c>
      <c r="J58" s="3">
        <v>56</v>
      </c>
      <c r="K58" s="2" t="s">
        <v>429</v>
      </c>
    </row>
    <row r="59" spans="1:11" x14ac:dyDescent="0.25">
      <c r="A59" s="2" t="s">
        <v>943</v>
      </c>
      <c r="B59" s="1">
        <v>57</v>
      </c>
      <c r="C59" s="2" t="s">
        <v>95</v>
      </c>
      <c r="E59" s="2" t="s">
        <v>1105</v>
      </c>
      <c r="F59" s="3">
        <v>57</v>
      </c>
      <c r="G59" s="2" t="s">
        <v>269</v>
      </c>
      <c r="I59" s="2" t="s">
        <v>1252</v>
      </c>
      <c r="J59" s="3">
        <v>57</v>
      </c>
      <c r="K59" s="2" t="s">
        <v>430</v>
      </c>
    </row>
    <row r="60" spans="1:11" x14ac:dyDescent="0.25">
      <c r="A60" s="2" t="s">
        <v>944</v>
      </c>
      <c r="B60" s="1">
        <v>58</v>
      </c>
      <c r="C60" s="2" t="s">
        <v>96</v>
      </c>
      <c r="E60" s="2" t="s">
        <v>1106</v>
      </c>
      <c r="F60" s="3">
        <v>58</v>
      </c>
      <c r="G60" s="2" t="s">
        <v>270</v>
      </c>
      <c r="I60" s="2" t="s">
        <v>1253</v>
      </c>
      <c r="J60" s="3">
        <v>58</v>
      </c>
      <c r="K60" s="2" t="s">
        <v>431</v>
      </c>
    </row>
    <row r="61" spans="1:11" x14ac:dyDescent="0.25">
      <c r="A61" s="2" t="s">
        <v>945</v>
      </c>
      <c r="B61" s="1">
        <v>59</v>
      </c>
      <c r="C61" s="2" t="s">
        <v>97</v>
      </c>
      <c r="E61" s="2" t="s">
        <v>1107</v>
      </c>
      <c r="F61" s="3">
        <v>59</v>
      </c>
      <c r="G61" s="2" t="s">
        <v>271</v>
      </c>
      <c r="I61" s="2" t="s">
        <v>1254</v>
      </c>
      <c r="J61" s="3">
        <v>59</v>
      </c>
      <c r="K61" s="2" t="s">
        <v>432</v>
      </c>
    </row>
    <row r="62" spans="1:11" x14ac:dyDescent="0.25">
      <c r="A62" s="2" t="s">
        <v>946</v>
      </c>
      <c r="B62" s="1">
        <v>60</v>
      </c>
      <c r="C62" s="2" t="s">
        <v>98</v>
      </c>
      <c r="E62" s="2" t="s">
        <v>1108</v>
      </c>
      <c r="F62" s="3">
        <v>60</v>
      </c>
      <c r="G62" s="2" t="s">
        <v>272</v>
      </c>
      <c r="I62" s="2" t="s">
        <v>1255</v>
      </c>
      <c r="J62" s="3">
        <v>60</v>
      </c>
      <c r="K62" s="2" t="s">
        <v>433</v>
      </c>
    </row>
    <row r="63" spans="1:11" x14ac:dyDescent="0.25">
      <c r="A63" s="2" t="s">
        <v>947</v>
      </c>
      <c r="B63" s="1">
        <v>61</v>
      </c>
      <c r="C63" s="2" t="s">
        <v>99</v>
      </c>
      <c r="E63" s="2" t="s">
        <v>1109</v>
      </c>
      <c r="F63" s="3">
        <v>61</v>
      </c>
      <c r="G63" s="2" t="s">
        <v>273</v>
      </c>
      <c r="I63" s="2" t="s">
        <v>1256</v>
      </c>
      <c r="J63" s="3">
        <v>61</v>
      </c>
      <c r="K63" s="2" t="s">
        <v>434</v>
      </c>
    </row>
    <row r="64" spans="1:11" x14ac:dyDescent="0.25">
      <c r="A64" s="2" t="s">
        <v>948</v>
      </c>
      <c r="B64" s="1">
        <v>62</v>
      </c>
      <c r="C64" s="2" t="s">
        <v>100</v>
      </c>
      <c r="E64" s="2" t="s">
        <v>1110</v>
      </c>
      <c r="F64" s="3">
        <v>62</v>
      </c>
      <c r="G64" s="2" t="s">
        <v>274</v>
      </c>
      <c r="I64" s="2" t="s">
        <v>1257</v>
      </c>
      <c r="J64" s="3">
        <v>62</v>
      </c>
      <c r="K64" s="2" t="s">
        <v>435</v>
      </c>
    </row>
    <row r="65" spans="1:11" x14ac:dyDescent="0.25">
      <c r="A65" s="2" t="s">
        <v>949</v>
      </c>
      <c r="B65" s="1">
        <v>63</v>
      </c>
      <c r="C65" s="2" t="s">
        <v>101</v>
      </c>
      <c r="E65" s="2" t="s">
        <v>1111</v>
      </c>
      <c r="F65" s="3">
        <v>63</v>
      </c>
      <c r="G65" s="2" t="s">
        <v>275</v>
      </c>
      <c r="I65" s="2" t="s">
        <v>1258</v>
      </c>
      <c r="J65" s="3">
        <v>63</v>
      </c>
      <c r="K65" s="2" t="s">
        <v>436</v>
      </c>
    </row>
    <row r="66" spans="1:11" x14ac:dyDescent="0.25">
      <c r="A66" s="2" t="s">
        <v>950</v>
      </c>
      <c r="B66" s="1">
        <v>64</v>
      </c>
      <c r="C66" s="2" t="s">
        <v>102</v>
      </c>
      <c r="E66" s="2" t="s">
        <v>1112</v>
      </c>
      <c r="F66" s="3">
        <v>64</v>
      </c>
      <c r="G66" s="2" t="s">
        <v>276</v>
      </c>
      <c r="I66" s="2" t="s">
        <v>1259</v>
      </c>
      <c r="J66" s="3">
        <v>64</v>
      </c>
      <c r="K66" s="2" t="s">
        <v>437</v>
      </c>
    </row>
    <row r="67" spans="1:11" x14ac:dyDescent="0.25">
      <c r="A67" s="2" t="s">
        <v>951</v>
      </c>
      <c r="B67" s="1">
        <v>65</v>
      </c>
      <c r="C67" s="2" t="s">
        <v>103</v>
      </c>
      <c r="E67" s="2" t="s">
        <v>1113</v>
      </c>
      <c r="F67" s="3">
        <v>65</v>
      </c>
      <c r="G67" s="2" t="s">
        <v>277</v>
      </c>
      <c r="I67" s="2" t="s">
        <v>1260</v>
      </c>
      <c r="J67" s="3">
        <v>65</v>
      </c>
      <c r="K67" s="2" t="s">
        <v>438</v>
      </c>
    </row>
    <row r="68" spans="1:11" x14ac:dyDescent="0.25">
      <c r="A68" s="2" t="s">
        <v>952</v>
      </c>
      <c r="B68" s="1">
        <v>66</v>
      </c>
      <c r="C68" s="2" t="s">
        <v>104</v>
      </c>
      <c r="E68" s="2" t="s">
        <v>1114</v>
      </c>
      <c r="F68" s="3">
        <v>66</v>
      </c>
      <c r="G68" s="2" t="s">
        <v>278</v>
      </c>
      <c r="I68" s="2" t="s">
        <v>1261</v>
      </c>
      <c r="J68" s="3">
        <v>66</v>
      </c>
      <c r="K68" s="2" t="s">
        <v>439</v>
      </c>
    </row>
    <row r="69" spans="1:11" x14ac:dyDescent="0.25">
      <c r="A69" s="2" t="s">
        <v>953</v>
      </c>
      <c r="B69" s="1">
        <v>67</v>
      </c>
      <c r="C69" s="2" t="s">
        <v>105</v>
      </c>
      <c r="E69" s="2" t="s">
        <v>1115</v>
      </c>
      <c r="F69" s="3">
        <v>67</v>
      </c>
      <c r="G69" s="2" t="s">
        <v>279</v>
      </c>
      <c r="I69" s="2" t="s">
        <v>1262</v>
      </c>
      <c r="J69" s="3">
        <v>67</v>
      </c>
      <c r="K69" s="2" t="s">
        <v>440</v>
      </c>
    </row>
    <row r="70" spans="1:11" x14ac:dyDescent="0.25">
      <c r="A70" s="2" t="s">
        <v>954</v>
      </c>
      <c r="B70" s="1">
        <v>68</v>
      </c>
      <c r="C70" s="2" t="s">
        <v>106</v>
      </c>
      <c r="E70" s="2" t="s">
        <v>1116</v>
      </c>
      <c r="F70" s="3">
        <v>68</v>
      </c>
      <c r="G70" s="2" t="s">
        <v>280</v>
      </c>
      <c r="I70" s="2" t="s">
        <v>1263</v>
      </c>
      <c r="J70" s="3">
        <v>68</v>
      </c>
      <c r="K70" s="2" t="s">
        <v>441</v>
      </c>
    </row>
    <row r="71" spans="1:11" x14ac:dyDescent="0.25">
      <c r="A71" s="2" t="s">
        <v>955</v>
      </c>
      <c r="B71" s="1">
        <v>69</v>
      </c>
      <c r="C71" s="2" t="s">
        <v>107</v>
      </c>
      <c r="E71" s="2" t="s">
        <v>1117</v>
      </c>
      <c r="F71" s="3">
        <v>69</v>
      </c>
      <c r="G71" s="2" t="s">
        <v>281</v>
      </c>
      <c r="I71" s="2" t="s">
        <v>1264</v>
      </c>
      <c r="J71" s="3">
        <v>69</v>
      </c>
      <c r="K71" s="2" t="s">
        <v>442</v>
      </c>
    </row>
    <row r="72" spans="1:11" x14ac:dyDescent="0.25">
      <c r="A72" s="2" t="s">
        <v>956</v>
      </c>
      <c r="B72" s="1">
        <v>70</v>
      </c>
      <c r="C72" s="2" t="s">
        <v>108</v>
      </c>
      <c r="E72" s="2" t="s">
        <v>1118</v>
      </c>
      <c r="F72" s="3">
        <v>70</v>
      </c>
      <c r="G72" s="2" t="s">
        <v>282</v>
      </c>
      <c r="I72" s="2" t="s">
        <v>1265</v>
      </c>
      <c r="J72" s="3">
        <v>70</v>
      </c>
      <c r="K72" s="2" t="s">
        <v>443</v>
      </c>
    </row>
    <row r="73" spans="1:11" x14ac:dyDescent="0.25">
      <c r="A73" s="2" t="s">
        <v>957</v>
      </c>
      <c r="B73" s="1">
        <v>71</v>
      </c>
      <c r="C73" s="2" t="s">
        <v>109</v>
      </c>
      <c r="E73" s="2" t="s">
        <v>1119</v>
      </c>
      <c r="F73" s="3">
        <v>71</v>
      </c>
      <c r="G73" s="2" t="s">
        <v>283</v>
      </c>
      <c r="I73" s="2" t="s">
        <v>1266</v>
      </c>
      <c r="J73" s="3">
        <v>71</v>
      </c>
      <c r="K73" s="2" t="s">
        <v>444</v>
      </c>
    </row>
    <row r="74" spans="1:11" x14ac:dyDescent="0.25">
      <c r="A74" s="2" t="s">
        <v>958</v>
      </c>
      <c r="B74" s="1">
        <v>72</v>
      </c>
      <c r="C74" s="2" t="s">
        <v>110</v>
      </c>
      <c r="E74" s="2" t="s">
        <v>1120</v>
      </c>
      <c r="F74" s="3">
        <v>72</v>
      </c>
      <c r="G74" s="2" t="s">
        <v>284</v>
      </c>
      <c r="I74" s="2" t="s">
        <v>1267</v>
      </c>
      <c r="J74" s="3">
        <v>72</v>
      </c>
      <c r="K74" s="2" t="s">
        <v>445</v>
      </c>
    </row>
    <row r="75" spans="1:11" x14ac:dyDescent="0.25">
      <c r="A75" s="2" t="s">
        <v>959</v>
      </c>
      <c r="B75" s="1">
        <v>73</v>
      </c>
      <c r="C75" s="2" t="s">
        <v>111</v>
      </c>
      <c r="E75" s="2" t="s">
        <v>1121</v>
      </c>
      <c r="F75" s="3">
        <v>73</v>
      </c>
      <c r="G75" s="2" t="s">
        <v>285</v>
      </c>
      <c r="I75" s="2" t="s">
        <v>1268</v>
      </c>
      <c r="J75" s="3">
        <v>73</v>
      </c>
      <c r="K75" s="2" t="s">
        <v>446</v>
      </c>
    </row>
    <row r="76" spans="1:11" x14ac:dyDescent="0.25">
      <c r="A76" s="2" t="s">
        <v>960</v>
      </c>
      <c r="B76" s="1">
        <v>74</v>
      </c>
      <c r="C76" s="2" t="s">
        <v>112</v>
      </c>
      <c r="E76" s="2" t="s">
        <v>1122</v>
      </c>
      <c r="F76" s="3">
        <v>74</v>
      </c>
      <c r="G76" s="2" t="s">
        <v>286</v>
      </c>
      <c r="I76" s="2" t="s">
        <v>1269</v>
      </c>
      <c r="J76" s="3">
        <v>74</v>
      </c>
      <c r="K76" s="2" t="s">
        <v>447</v>
      </c>
    </row>
    <row r="77" spans="1:11" x14ac:dyDescent="0.25">
      <c r="A77" s="2" t="s">
        <v>961</v>
      </c>
      <c r="B77" s="1">
        <v>75</v>
      </c>
      <c r="C77" s="2" t="s">
        <v>113</v>
      </c>
      <c r="E77" s="2" t="s">
        <v>1123</v>
      </c>
      <c r="F77" s="3">
        <v>75</v>
      </c>
      <c r="G77" s="2" t="s">
        <v>287</v>
      </c>
      <c r="I77" s="2" t="s">
        <v>1270</v>
      </c>
      <c r="J77" s="3">
        <v>75</v>
      </c>
      <c r="K77" s="2" t="s">
        <v>448</v>
      </c>
    </row>
    <row r="78" spans="1:11" x14ac:dyDescent="0.25">
      <c r="A78" s="2" t="s">
        <v>962</v>
      </c>
      <c r="B78" s="1">
        <v>76</v>
      </c>
      <c r="C78" s="2" t="s">
        <v>114</v>
      </c>
      <c r="E78" s="2" t="s">
        <v>1124</v>
      </c>
      <c r="F78" s="3">
        <v>76</v>
      </c>
      <c r="G78" s="2" t="s">
        <v>288</v>
      </c>
      <c r="I78" s="2" t="s">
        <v>1271</v>
      </c>
      <c r="J78" s="3">
        <v>76</v>
      </c>
      <c r="K78" s="2" t="s">
        <v>449</v>
      </c>
    </row>
    <row r="79" spans="1:11" x14ac:dyDescent="0.25">
      <c r="A79" s="2" t="s">
        <v>963</v>
      </c>
      <c r="B79" s="1">
        <v>77</v>
      </c>
      <c r="C79" s="2" t="s">
        <v>115</v>
      </c>
      <c r="E79" s="2" t="s">
        <v>1125</v>
      </c>
      <c r="F79" s="3">
        <v>77</v>
      </c>
      <c r="G79" s="2" t="s">
        <v>289</v>
      </c>
      <c r="I79" s="2" t="s">
        <v>1272</v>
      </c>
      <c r="J79" s="3">
        <v>77</v>
      </c>
      <c r="K79" s="2" t="s">
        <v>450</v>
      </c>
    </row>
    <row r="80" spans="1:11" x14ac:dyDescent="0.25">
      <c r="A80" s="2" t="s">
        <v>964</v>
      </c>
      <c r="B80" s="1">
        <v>78</v>
      </c>
      <c r="C80" s="2" t="s">
        <v>116</v>
      </c>
      <c r="E80" s="2" t="s">
        <v>1126</v>
      </c>
      <c r="F80" s="3">
        <v>78</v>
      </c>
      <c r="G80" s="2" t="s">
        <v>290</v>
      </c>
      <c r="I80" s="2" t="s">
        <v>1273</v>
      </c>
      <c r="J80" s="3">
        <v>78</v>
      </c>
      <c r="K80" s="2" t="s">
        <v>451</v>
      </c>
    </row>
    <row r="81" spans="1:11" x14ac:dyDescent="0.25">
      <c r="A81" s="2" t="s">
        <v>965</v>
      </c>
      <c r="B81" s="1">
        <v>79</v>
      </c>
      <c r="C81" s="2" t="s">
        <v>117</v>
      </c>
      <c r="E81" s="2" t="s">
        <v>1127</v>
      </c>
      <c r="F81" s="3">
        <v>79</v>
      </c>
      <c r="G81" s="2" t="s">
        <v>291</v>
      </c>
      <c r="I81" s="2" t="s">
        <v>1274</v>
      </c>
      <c r="J81" s="3">
        <v>79</v>
      </c>
      <c r="K81" s="2" t="s">
        <v>452</v>
      </c>
    </row>
    <row r="82" spans="1:11" x14ac:dyDescent="0.25">
      <c r="A82" s="2" t="s">
        <v>966</v>
      </c>
      <c r="B82" s="1">
        <v>80</v>
      </c>
      <c r="C82" s="2" t="s">
        <v>118</v>
      </c>
      <c r="E82" s="2" t="s">
        <v>1128</v>
      </c>
      <c r="F82" s="3">
        <v>80</v>
      </c>
      <c r="G82" s="2" t="s">
        <v>292</v>
      </c>
      <c r="I82" s="2" t="s">
        <v>1275</v>
      </c>
      <c r="J82" s="3">
        <v>80</v>
      </c>
      <c r="K82" s="2" t="s">
        <v>453</v>
      </c>
    </row>
    <row r="83" spans="1:11" x14ac:dyDescent="0.25">
      <c r="A83" s="2" t="s">
        <v>967</v>
      </c>
      <c r="B83" s="1">
        <v>81</v>
      </c>
      <c r="C83" s="2" t="s">
        <v>119</v>
      </c>
      <c r="E83" s="2" t="s">
        <v>1129</v>
      </c>
      <c r="F83" s="3">
        <v>81</v>
      </c>
      <c r="G83" s="2" t="s">
        <v>293</v>
      </c>
      <c r="I83" s="2" t="s">
        <v>1276</v>
      </c>
      <c r="J83" s="3">
        <v>81</v>
      </c>
      <c r="K83" s="2" t="s">
        <v>454</v>
      </c>
    </row>
    <row r="84" spans="1:11" x14ac:dyDescent="0.25">
      <c r="A84" s="2" t="s">
        <v>968</v>
      </c>
      <c r="B84" s="1">
        <v>82</v>
      </c>
      <c r="C84" s="2" t="s">
        <v>120</v>
      </c>
      <c r="E84" s="2" t="s">
        <v>1130</v>
      </c>
      <c r="F84" s="3">
        <v>82</v>
      </c>
      <c r="G84" s="2" t="s">
        <v>294</v>
      </c>
      <c r="I84" s="2" t="s">
        <v>1277</v>
      </c>
      <c r="J84" s="3">
        <v>82</v>
      </c>
      <c r="K84" s="2" t="s">
        <v>455</v>
      </c>
    </row>
    <row r="85" spans="1:11" x14ac:dyDescent="0.25">
      <c r="A85" s="2" t="s">
        <v>969</v>
      </c>
      <c r="B85" s="1">
        <v>83</v>
      </c>
      <c r="C85" s="2" t="s">
        <v>121</v>
      </c>
      <c r="E85" s="2" t="s">
        <v>1131</v>
      </c>
      <c r="F85" s="3">
        <v>83</v>
      </c>
      <c r="G85" s="2" t="s">
        <v>295</v>
      </c>
      <c r="I85" s="2" t="s">
        <v>1278</v>
      </c>
      <c r="J85" s="3">
        <v>83</v>
      </c>
      <c r="K85" s="2" t="s">
        <v>456</v>
      </c>
    </row>
    <row r="86" spans="1:11" x14ac:dyDescent="0.25">
      <c r="A86" s="2" t="s">
        <v>970</v>
      </c>
      <c r="B86" s="1">
        <v>84</v>
      </c>
      <c r="C86" s="2" t="s">
        <v>122</v>
      </c>
      <c r="E86" s="2" t="s">
        <v>1132</v>
      </c>
      <c r="F86" s="3">
        <v>84</v>
      </c>
      <c r="G86" s="2" t="s">
        <v>296</v>
      </c>
      <c r="I86" s="2" t="s">
        <v>1279</v>
      </c>
      <c r="J86" s="3">
        <v>84</v>
      </c>
      <c r="K86" s="2" t="s">
        <v>457</v>
      </c>
    </row>
    <row r="87" spans="1:11" x14ac:dyDescent="0.25">
      <c r="A87" s="2" t="s">
        <v>971</v>
      </c>
      <c r="B87" s="1">
        <v>85</v>
      </c>
      <c r="C87" s="2" t="s">
        <v>123</v>
      </c>
      <c r="E87" s="2" t="s">
        <v>1133</v>
      </c>
      <c r="F87" s="3">
        <v>85</v>
      </c>
      <c r="G87" s="2" t="s">
        <v>297</v>
      </c>
      <c r="I87" s="2" t="s">
        <v>1280</v>
      </c>
      <c r="J87" s="3">
        <v>85</v>
      </c>
      <c r="K87" s="2" t="s">
        <v>458</v>
      </c>
    </row>
    <row r="88" spans="1:11" x14ac:dyDescent="0.25">
      <c r="A88" s="2" t="s">
        <v>972</v>
      </c>
      <c r="B88" s="1">
        <v>86</v>
      </c>
      <c r="C88" s="2" t="s">
        <v>124</v>
      </c>
      <c r="E88" s="2" t="s">
        <v>1134</v>
      </c>
      <c r="F88" s="3">
        <v>86</v>
      </c>
      <c r="G88" s="2" t="s">
        <v>298</v>
      </c>
      <c r="I88" s="2" t="s">
        <v>1281</v>
      </c>
      <c r="J88" s="3">
        <v>86</v>
      </c>
      <c r="K88" s="2" t="s">
        <v>459</v>
      </c>
    </row>
    <row r="89" spans="1:11" x14ac:dyDescent="0.25">
      <c r="A89" s="2" t="s">
        <v>973</v>
      </c>
      <c r="B89" s="1">
        <v>87</v>
      </c>
      <c r="C89" s="2" t="s">
        <v>125</v>
      </c>
      <c r="E89" s="2" t="s">
        <v>1135</v>
      </c>
      <c r="F89" s="3">
        <v>87</v>
      </c>
      <c r="G89" s="2" t="s">
        <v>299</v>
      </c>
      <c r="I89" s="2" t="s">
        <v>1282</v>
      </c>
      <c r="J89" s="3">
        <v>87</v>
      </c>
      <c r="K89" s="2" t="s">
        <v>460</v>
      </c>
    </row>
    <row r="90" spans="1:11" x14ac:dyDescent="0.25">
      <c r="A90" s="2" t="s">
        <v>974</v>
      </c>
      <c r="B90" s="1">
        <v>88</v>
      </c>
      <c r="C90" s="2" t="s">
        <v>126</v>
      </c>
      <c r="E90" s="2" t="s">
        <v>1136</v>
      </c>
      <c r="F90" s="3">
        <v>88</v>
      </c>
      <c r="G90" s="2" t="s">
        <v>300</v>
      </c>
      <c r="I90" s="2" t="s">
        <v>1283</v>
      </c>
      <c r="J90" s="3">
        <v>88</v>
      </c>
      <c r="K90" s="2" t="s">
        <v>461</v>
      </c>
    </row>
    <row r="91" spans="1:11" x14ac:dyDescent="0.25">
      <c r="A91" s="2" t="s">
        <v>975</v>
      </c>
      <c r="B91" s="1">
        <v>89</v>
      </c>
      <c r="C91" s="2" t="s">
        <v>127</v>
      </c>
      <c r="E91" s="2" t="s">
        <v>1137</v>
      </c>
      <c r="F91" s="3">
        <v>89</v>
      </c>
      <c r="G91" s="2" t="s">
        <v>301</v>
      </c>
      <c r="I91" s="2" t="s">
        <v>1284</v>
      </c>
      <c r="J91" s="3">
        <v>89</v>
      </c>
      <c r="K91" s="2" t="s">
        <v>462</v>
      </c>
    </row>
    <row r="92" spans="1:11" x14ac:dyDescent="0.25">
      <c r="A92" s="2" t="s">
        <v>976</v>
      </c>
      <c r="B92" s="1">
        <v>90</v>
      </c>
      <c r="C92" s="2" t="s">
        <v>128</v>
      </c>
      <c r="E92" s="2" t="s">
        <v>1138</v>
      </c>
      <c r="F92" s="3">
        <v>90</v>
      </c>
      <c r="G92" s="2" t="s">
        <v>302</v>
      </c>
      <c r="I92" s="2" t="s">
        <v>1285</v>
      </c>
      <c r="J92" s="3">
        <v>90</v>
      </c>
      <c r="K92" s="2" t="s">
        <v>463</v>
      </c>
    </row>
    <row r="93" spans="1:11" x14ac:dyDescent="0.25">
      <c r="A93" s="2" t="s">
        <v>977</v>
      </c>
      <c r="B93" s="1">
        <v>91</v>
      </c>
      <c r="C93" s="2" t="s">
        <v>129</v>
      </c>
      <c r="E93" s="2" t="s">
        <v>1139</v>
      </c>
      <c r="F93" s="3">
        <v>91</v>
      </c>
      <c r="G93" s="2" t="s">
        <v>303</v>
      </c>
      <c r="I93" s="2" t="s">
        <v>1286</v>
      </c>
      <c r="J93" s="3">
        <v>91</v>
      </c>
      <c r="K93" s="2" t="s">
        <v>464</v>
      </c>
    </row>
    <row r="94" spans="1:11" x14ac:dyDescent="0.25">
      <c r="A94" s="2" t="s">
        <v>978</v>
      </c>
      <c r="B94" s="1">
        <v>92</v>
      </c>
      <c r="C94" s="2" t="s">
        <v>130</v>
      </c>
      <c r="E94" s="2" t="s">
        <v>1140</v>
      </c>
      <c r="F94" s="3">
        <v>92</v>
      </c>
      <c r="G94" s="2" t="s">
        <v>304</v>
      </c>
      <c r="I94" s="2" t="s">
        <v>1287</v>
      </c>
      <c r="J94" s="3">
        <v>92</v>
      </c>
      <c r="K94" s="2" t="s">
        <v>465</v>
      </c>
    </row>
    <row r="95" spans="1:11" x14ac:dyDescent="0.25">
      <c r="A95" s="2" t="s">
        <v>979</v>
      </c>
      <c r="B95" s="1">
        <v>93</v>
      </c>
      <c r="C95" s="2" t="s">
        <v>131</v>
      </c>
      <c r="E95" s="2" t="s">
        <v>1141</v>
      </c>
      <c r="F95" s="3">
        <v>93</v>
      </c>
      <c r="G95" s="2" t="s">
        <v>305</v>
      </c>
      <c r="I95" s="2" t="s">
        <v>1288</v>
      </c>
      <c r="J95" s="3">
        <v>93</v>
      </c>
      <c r="K95" s="2" t="s">
        <v>466</v>
      </c>
    </row>
    <row r="96" spans="1:11" x14ac:dyDescent="0.25">
      <c r="A96" s="2" t="s">
        <v>980</v>
      </c>
      <c r="B96" s="1">
        <v>94</v>
      </c>
      <c r="C96" s="2" t="s">
        <v>132</v>
      </c>
      <c r="E96" s="2" t="s">
        <v>1142</v>
      </c>
      <c r="F96" s="3">
        <v>94</v>
      </c>
      <c r="G96" s="2" t="s">
        <v>306</v>
      </c>
      <c r="I96" s="2" t="s">
        <v>1289</v>
      </c>
      <c r="J96" s="3">
        <v>94</v>
      </c>
      <c r="K96" s="2" t="s">
        <v>467</v>
      </c>
    </row>
    <row r="97" spans="1:11" x14ac:dyDescent="0.25">
      <c r="A97" s="2" t="s">
        <v>981</v>
      </c>
      <c r="B97" s="1">
        <v>95</v>
      </c>
      <c r="C97" s="2" t="s">
        <v>133</v>
      </c>
      <c r="E97" s="2" t="s">
        <v>1143</v>
      </c>
      <c r="F97" s="3">
        <v>95</v>
      </c>
      <c r="G97" s="2" t="s">
        <v>307</v>
      </c>
      <c r="I97" s="2" t="s">
        <v>1290</v>
      </c>
      <c r="J97" s="3">
        <v>95</v>
      </c>
      <c r="K97" s="2" t="s">
        <v>468</v>
      </c>
    </row>
    <row r="98" spans="1:11" x14ac:dyDescent="0.25">
      <c r="A98" s="2" t="s">
        <v>982</v>
      </c>
      <c r="B98" s="1">
        <v>96</v>
      </c>
      <c r="C98" s="2" t="s">
        <v>134</v>
      </c>
      <c r="E98" s="2" t="s">
        <v>1144</v>
      </c>
      <c r="F98" s="3">
        <v>96</v>
      </c>
      <c r="G98" s="2" t="s">
        <v>308</v>
      </c>
      <c r="I98" s="2" t="s">
        <v>1291</v>
      </c>
      <c r="J98" s="3">
        <v>96</v>
      </c>
      <c r="K98" s="2" t="s">
        <v>469</v>
      </c>
    </row>
    <row r="99" spans="1:11" x14ac:dyDescent="0.25">
      <c r="A99" s="2" t="s">
        <v>983</v>
      </c>
      <c r="B99" s="1">
        <v>97</v>
      </c>
      <c r="C99" s="2" t="s">
        <v>135</v>
      </c>
      <c r="E99" s="2" t="s">
        <v>1145</v>
      </c>
      <c r="F99" s="3">
        <v>97</v>
      </c>
      <c r="G99" s="2" t="s">
        <v>309</v>
      </c>
      <c r="I99" s="2" t="s">
        <v>1292</v>
      </c>
      <c r="J99" s="3">
        <v>97</v>
      </c>
      <c r="K99" s="2" t="s">
        <v>470</v>
      </c>
    </row>
    <row r="100" spans="1:11" x14ac:dyDescent="0.25">
      <c r="A100" s="2" t="s">
        <v>984</v>
      </c>
      <c r="B100" s="1">
        <v>98</v>
      </c>
      <c r="C100" s="2" t="s">
        <v>136</v>
      </c>
      <c r="E100" s="2" t="s">
        <v>1146</v>
      </c>
      <c r="F100" s="3">
        <v>98</v>
      </c>
      <c r="G100" s="2" t="s">
        <v>310</v>
      </c>
      <c r="I100" s="2" t="s">
        <v>1293</v>
      </c>
      <c r="J100" s="3">
        <v>98</v>
      </c>
      <c r="K100" s="2" t="s">
        <v>471</v>
      </c>
    </row>
    <row r="101" spans="1:11" x14ac:dyDescent="0.25">
      <c r="A101" s="2" t="s">
        <v>985</v>
      </c>
      <c r="B101" s="1">
        <v>99</v>
      </c>
      <c r="C101" s="2" t="s">
        <v>137</v>
      </c>
      <c r="E101" s="2" t="s">
        <v>1147</v>
      </c>
      <c r="F101" s="3">
        <v>99</v>
      </c>
      <c r="G101" s="2" t="s">
        <v>311</v>
      </c>
      <c r="I101" s="2" t="s">
        <v>1294</v>
      </c>
      <c r="J101" s="3">
        <v>99</v>
      </c>
      <c r="K101" s="2" t="s">
        <v>472</v>
      </c>
    </row>
    <row r="102" spans="1:11" x14ac:dyDescent="0.25">
      <c r="A102" s="2" t="s">
        <v>986</v>
      </c>
      <c r="B102" s="1">
        <v>100</v>
      </c>
      <c r="C102" s="2" t="s">
        <v>138</v>
      </c>
      <c r="E102" s="2" t="s">
        <v>1148</v>
      </c>
      <c r="F102" s="3">
        <v>100</v>
      </c>
      <c r="G102" s="2" t="s">
        <v>312</v>
      </c>
      <c r="I102" s="2" t="s">
        <v>1295</v>
      </c>
      <c r="J102" s="3">
        <v>100</v>
      </c>
      <c r="K102" s="2" t="s">
        <v>473</v>
      </c>
    </row>
    <row r="103" spans="1:11" x14ac:dyDescent="0.25">
      <c r="A103" s="2" t="s">
        <v>987</v>
      </c>
      <c r="B103" s="1">
        <v>101</v>
      </c>
      <c r="C103" s="2" t="s">
        <v>139</v>
      </c>
      <c r="E103" s="2" t="s">
        <v>1149</v>
      </c>
      <c r="F103" s="3">
        <v>101</v>
      </c>
      <c r="G103" s="2" t="s">
        <v>313</v>
      </c>
      <c r="I103" s="2" t="s">
        <v>1296</v>
      </c>
      <c r="J103" s="3">
        <v>101</v>
      </c>
      <c r="K103" s="2" t="s">
        <v>474</v>
      </c>
    </row>
    <row r="104" spans="1:11" x14ac:dyDescent="0.25">
      <c r="A104" s="2" t="s">
        <v>988</v>
      </c>
      <c r="B104" s="1">
        <v>102</v>
      </c>
      <c r="C104" s="2" t="s">
        <v>140</v>
      </c>
      <c r="E104" s="2" t="s">
        <v>1150</v>
      </c>
      <c r="F104" s="3">
        <v>102</v>
      </c>
      <c r="G104" s="2" t="s">
        <v>314</v>
      </c>
      <c r="I104" s="2" t="s">
        <v>1297</v>
      </c>
      <c r="J104" s="3">
        <v>102</v>
      </c>
      <c r="K104" s="2" t="s">
        <v>475</v>
      </c>
    </row>
    <row r="105" spans="1:11" x14ac:dyDescent="0.25">
      <c r="A105" s="2" t="s">
        <v>989</v>
      </c>
      <c r="B105" s="1">
        <v>103</v>
      </c>
      <c r="C105" s="2" t="s">
        <v>141</v>
      </c>
      <c r="E105" s="2" t="s">
        <v>1151</v>
      </c>
      <c r="F105" s="3">
        <v>103</v>
      </c>
      <c r="G105" s="2" t="s">
        <v>315</v>
      </c>
      <c r="I105" s="2" t="s">
        <v>1298</v>
      </c>
      <c r="J105" s="3">
        <v>103</v>
      </c>
      <c r="K105" s="2" t="s">
        <v>476</v>
      </c>
    </row>
    <row r="106" spans="1:11" x14ac:dyDescent="0.25">
      <c r="A106" s="2" t="s">
        <v>990</v>
      </c>
      <c r="B106" s="1">
        <v>104</v>
      </c>
      <c r="C106" s="2" t="s">
        <v>142</v>
      </c>
      <c r="E106" s="2" t="s">
        <v>1152</v>
      </c>
      <c r="F106" s="3">
        <v>104</v>
      </c>
      <c r="G106" s="2" t="s">
        <v>316</v>
      </c>
      <c r="I106" s="2" t="s">
        <v>1299</v>
      </c>
      <c r="J106" s="3">
        <v>104</v>
      </c>
      <c r="K106" s="2" t="s">
        <v>477</v>
      </c>
    </row>
    <row r="107" spans="1:11" x14ac:dyDescent="0.25">
      <c r="A107" s="2" t="s">
        <v>991</v>
      </c>
      <c r="B107" s="1">
        <v>105</v>
      </c>
      <c r="C107" s="2" t="s">
        <v>143</v>
      </c>
      <c r="E107" s="2" t="s">
        <v>1153</v>
      </c>
      <c r="F107" s="3">
        <v>105</v>
      </c>
      <c r="G107" s="2" t="s">
        <v>317</v>
      </c>
      <c r="I107" s="2" t="s">
        <v>1300</v>
      </c>
      <c r="J107" s="3">
        <v>105</v>
      </c>
      <c r="K107" s="2" t="s">
        <v>478</v>
      </c>
    </row>
    <row r="108" spans="1:11" x14ac:dyDescent="0.25">
      <c r="A108" s="2" t="s">
        <v>992</v>
      </c>
      <c r="B108" s="1">
        <v>106</v>
      </c>
      <c r="C108" s="2" t="s">
        <v>144</v>
      </c>
      <c r="E108" s="2" t="s">
        <v>1154</v>
      </c>
      <c r="F108" s="3">
        <v>106</v>
      </c>
      <c r="G108" s="2" t="s">
        <v>318</v>
      </c>
      <c r="I108" s="2" t="s">
        <v>1301</v>
      </c>
      <c r="J108" s="3">
        <v>106</v>
      </c>
      <c r="K108" s="2" t="s">
        <v>479</v>
      </c>
    </row>
    <row r="109" spans="1:11" x14ac:dyDescent="0.25">
      <c r="A109" s="2" t="s">
        <v>993</v>
      </c>
      <c r="B109" s="1">
        <v>107</v>
      </c>
      <c r="C109" s="2" t="s">
        <v>145</v>
      </c>
      <c r="E109" s="2" t="s">
        <v>1155</v>
      </c>
      <c r="F109" s="3">
        <v>107</v>
      </c>
      <c r="G109" s="2" t="s">
        <v>319</v>
      </c>
      <c r="I109" s="2" t="s">
        <v>1302</v>
      </c>
      <c r="J109" s="3">
        <v>107</v>
      </c>
      <c r="K109" s="2" t="s">
        <v>480</v>
      </c>
    </row>
    <row r="110" spans="1:11" x14ac:dyDescent="0.25">
      <c r="A110" s="2" t="s">
        <v>994</v>
      </c>
      <c r="B110" s="1">
        <v>108</v>
      </c>
      <c r="C110" s="2" t="s">
        <v>146</v>
      </c>
      <c r="E110" s="2" t="s">
        <v>1156</v>
      </c>
      <c r="F110" s="3">
        <v>108</v>
      </c>
      <c r="G110" s="2" t="s">
        <v>320</v>
      </c>
      <c r="I110" s="2" t="s">
        <v>1303</v>
      </c>
      <c r="J110" s="3">
        <v>108</v>
      </c>
      <c r="K110" s="2" t="s">
        <v>481</v>
      </c>
    </row>
    <row r="111" spans="1:11" x14ac:dyDescent="0.25">
      <c r="A111" s="2" t="s">
        <v>995</v>
      </c>
      <c r="B111" s="1">
        <v>109</v>
      </c>
      <c r="C111" s="2" t="s">
        <v>147</v>
      </c>
      <c r="E111" s="2" t="s">
        <v>1157</v>
      </c>
      <c r="F111" s="3">
        <v>109</v>
      </c>
      <c r="G111" s="2" t="s">
        <v>321</v>
      </c>
      <c r="I111" s="2" t="s">
        <v>1304</v>
      </c>
      <c r="J111" s="3">
        <v>109</v>
      </c>
      <c r="K111" s="2" t="s">
        <v>482</v>
      </c>
    </row>
    <row r="112" spans="1:11" x14ac:dyDescent="0.25">
      <c r="A112" s="2" t="s">
        <v>996</v>
      </c>
      <c r="B112" s="1">
        <v>110</v>
      </c>
      <c r="C112" s="2" t="s">
        <v>148</v>
      </c>
      <c r="E112" s="2" t="s">
        <v>1158</v>
      </c>
      <c r="F112" s="3">
        <v>110</v>
      </c>
      <c r="G112" s="2" t="s">
        <v>322</v>
      </c>
      <c r="I112" s="2" t="s">
        <v>1305</v>
      </c>
      <c r="J112" s="3">
        <v>110</v>
      </c>
      <c r="K112" s="2" t="s">
        <v>483</v>
      </c>
    </row>
    <row r="113" spans="1:11" x14ac:dyDescent="0.25">
      <c r="A113" s="2" t="s">
        <v>997</v>
      </c>
      <c r="B113" s="1">
        <v>111</v>
      </c>
      <c r="C113" s="2" t="s">
        <v>149</v>
      </c>
      <c r="E113" s="2" t="s">
        <v>1159</v>
      </c>
      <c r="F113" s="3">
        <v>111</v>
      </c>
      <c r="G113" s="2" t="s">
        <v>323</v>
      </c>
      <c r="I113" s="2" t="s">
        <v>1306</v>
      </c>
      <c r="J113" s="3">
        <v>111</v>
      </c>
      <c r="K113" s="2" t="s">
        <v>484</v>
      </c>
    </row>
    <row r="114" spans="1:11" x14ac:dyDescent="0.25">
      <c r="A114" s="2" t="s">
        <v>998</v>
      </c>
      <c r="B114" s="1">
        <v>112</v>
      </c>
      <c r="C114" s="2" t="s">
        <v>150</v>
      </c>
      <c r="E114" s="2" t="s">
        <v>1160</v>
      </c>
      <c r="F114" s="3">
        <v>112</v>
      </c>
      <c r="G114" s="2" t="s">
        <v>324</v>
      </c>
      <c r="I114" s="2" t="s">
        <v>1307</v>
      </c>
      <c r="J114" s="3">
        <v>112</v>
      </c>
      <c r="K114" s="2" t="s">
        <v>485</v>
      </c>
    </row>
    <row r="115" spans="1:11" x14ac:dyDescent="0.25">
      <c r="A115" s="2" t="s">
        <v>999</v>
      </c>
      <c r="B115" s="1">
        <v>113</v>
      </c>
      <c r="C115" s="2" t="s">
        <v>151</v>
      </c>
      <c r="E115" s="2" t="s">
        <v>1161</v>
      </c>
      <c r="F115" s="3">
        <v>113</v>
      </c>
      <c r="G115" s="2" t="s">
        <v>325</v>
      </c>
      <c r="I115" s="2" t="s">
        <v>1308</v>
      </c>
      <c r="J115" s="3">
        <v>113</v>
      </c>
      <c r="K115" s="2" t="s">
        <v>486</v>
      </c>
    </row>
    <row r="116" spans="1:11" x14ac:dyDescent="0.25">
      <c r="A116" s="2" t="s">
        <v>1000</v>
      </c>
      <c r="B116" s="1">
        <v>114</v>
      </c>
      <c r="C116" s="2" t="s">
        <v>152</v>
      </c>
      <c r="E116" s="2" t="s">
        <v>1162</v>
      </c>
      <c r="F116" s="3">
        <v>114</v>
      </c>
      <c r="G116" s="2" t="s">
        <v>326</v>
      </c>
      <c r="I116" s="2" t="s">
        <v>1309</v>
      </c>
      <c r="J116" s="3">
        <v>114</v>
      </c>
      <c r="K116" s="2" t="s">
        <v>487</v>
      </c>
    </row>
    <row r="117" spans="1:11" x14ac:dyDescent="0.25">
      <c r="A117" s="2" t="s">
        <v>1001</v>
      </c>
      <c r="B117" s="1">
        <v>115</v>
      </c>
      <c r="C117" s="2" t="s">
        <v>153</v>
      </c>
      <c r="E117" s="2" t="s">
        <v>1163</v>
      </c>
      <c r="F117" s="3">
        <v>115</v>
      </c>
      <c r="G117" s="2" t="s">
        <v>327</v>
      </c>
      <c r="I117" s="2" t="s">
        <v>1310</v>
      </c>
      <c r="J117" s="3">
        <v>115</v>
      </c>
      <c r="K117" s="2" t="s">
        <v>488</v>
      </c>
    </row>
    <row r="118" spans="1:11" x14ac:dyDescent="0.25">
      <c r="A118" s="2" t="s">
        <v>1002</v>
      </c>
      <c r="B118" s="1">
        <v>116</v>
      </c>
      <c r="C118" s="2" t="s">
        <v>154</v>
      </c>
      <c r="E118" s="2" t="s">
        <v>1164</v>
      </c>
      <c r="F118" s="3">
        <v>116</v>
      </c>
      <c r="G118" s="2" t="s">
        <v>328</v>
      </c>
      <c r="I118" s="2" t="s">
        <v>1311</v>
      </c>
      <c r="J118" s="3">
        <v>116</v>
      </c>
      <c r="K118" s="2" t="s">
        <v>489</v>
      </c>
    </row>
    <row r="119" spans="1:11" x14ac:dyDescent="0.25">
      <c r="A119" s="2" t="s">
        <v>1003</v>
      </c>
      <c r="B119" s="1">
        <v>117</v>
      </c>
      <c r="C119" s="2" t="s">
        <v>155</v>
      </c>
      <c r="E119" s="2" t="s">
        <v>1165</v>
      </c>
      <c r="F119" s="3">
        <v>117</v>
      </c>
      <c r="G119" s="2" t="s">
        <v>329</v>
      </c>
      <c r="I119" s="2" t="s">
        <v>1312</v>
      </c>
      <c r="J119" s="3">
        <v>117</v>
      </c>
      <c r="K119" s="2" t="s">
        <v>490</v>
      </c>
    </row>
    <row r="120" spans="1:11" x14ac:dyDescent="0.25">
      <c r="A120" s="2" t="s">
        <v>1004</v>
      </c>
      <c r="B120" s="1">
        <v>118</v>
      </c>
      <c r="C120" s="2" t="s">
        <v>156</v>
      </c>
      <c r="E120" s="2" t="s">
        <v>1166</v>
      </c>
      <c r="F120" s="3">
        <v>118</v>
      </c>
      <c r="G120" s="2" t="s">
        <v>330</v>
      </c>
      <c r="I120" s="2" t="s">
        <v>1313</v>
      </c>
      <c r="J120" s="3">
        <v>118</v>
      </c>
      <c r="K120" s="2" t="s">
        <v>491</v>
      </c>
    </row>
    <row r="121" spans="1:11" x14ac:dyDescent="0.25">
      <c r="A121" s="2" t="s">
        <v>1005</v>
      </c>
      <c r="B121" s="1">
        <v>119</v>
      </c>
      <c r="C121" s="2" t="s">
        <v>157</v>
      </c>
      <c r="E121" s="2" t="s">
        <v>1167</v>
      </c>
      <c r="F121" s="3">
        <v>119</v>
      </c>
      <c r="G121" s="2" t="s">
        <v>331</v>
      </c>
      <c r="I121" s="2" t="s">
        <v>1314</v>
      </c>
      <c r="J121" s="3">
        <v>119</v>
      </c>
      <c r="K121" s="2" t="s">
        <v>492</v>
      </c>
    </row>
    <row r="122" spans="1:11" x14ac:dyDescent="0.25">
      <c r="A122" s="2" t="s">
        <v>1006</v>
      </c>
      <c r="B122" s="1">
        <v>120</v>
      </c>
      <c r="C122" s="2" t="s">
        <v>158</v>
      </c>
      <c r="E122" s="2" t="s">
        <v>1168</v>
      </c>
      <c r="F122" s="3">
        <v>120</v>
      </c>
      <c r="G122" s="2" t="s">
        <v>332</v>
      </c>
      <c r="I122" s="2" t="s">
        <v>1315</v>
      </c>
      <c r="J122" s="3">
        <v>120</v>
      </c>
      <c r="K122" s="2" t="s">
        <v>493</v>
      </c>
    </row>
    <row r="123" spans="1:11" x14ac:dyDescent="0.25">
      <c r="A123" s="2" t="s">
        <v>1007</v>
      </c>
      <c r="B123" s="1">
        <v>121</v>
      </c>
      <c r="C123" s="2" t="s">
        <v>159</v>
      </c>
      <c r="E123" s="2" t="s">
        <v>1169</v>
      </c>
      <c r="F123" s="3">
        <v>121</v>
      </c>
      <c r="G123" s="2" t="s">
        <v>333</v>
      </c>
      <c r="I123" s="2" t="s">
        <v>1316</v>
      </c>
      <c r="J123" s="3">
        <v>121</v>
      </c>
      <c r="K123" s="2" t="s">
        <v>494</v>
      </c>
    </row>
    <row r="124" spans="1:11" x14ac:dyDescent="0.25">
      <c r="A124" s="2" t="s">
        <v>1008</v>
      </c>
      <c r="B124" s="1">
        <v>122</v>
      </c>
      <c r="C124" s="2" t="s">
        <v>160</v>
      </c>
      <c r="E124" s="2" t="s">
        <v>1170</v>
      </c>
      <c r="F124" s="3">
        <v>122</v>
      </c>
      <c r="G124" s="2" t="s">
        <v>334</v>
      </c>
      <c r="I124" s="2" t="s">
        <v>1317</v>
      </c>
      <c r="J124" s="3">
        <v>122</v>
      </c>
      <c r="K124" s="2" t="s">
        <v>495</v>
      </c>
    </row>
    <row r="125" spans="1:11" x14ac:dyDescent="0.25">
      <c r="A125" s="2" t="s">
        <v>1009</v>
      </c>
      <c r="B125" s="1">
        <v>123</v>
      </c>
      <c r="C125" s="2" t="s">
        <v>161</v>
      </c>
      <c r="E125" s="2" t="s">
        <v>1171</v>
      </c>
      <c r="F125" s="3">
        <v>123</v>
      </c>
      <c r="G125" s="2" t="s">
        <v>335</v>
      </c>
      <c r="I125" s="2" t="s">
        <v>1318</v>
      </c>
      <c r="J125" s="3">
        <v>123</v>
      </c>
      <c r="K125" s="2" t="s">
        <v>496</v>
      </c>
    </row>
    <row r="126" spans="1:11" x14ac:dyDescent="0.25">
      <c r="A126" s="2" t="s">
        <v>1010</v>
      </c>
      <c r="B126" s="1">
        <v>124</v>
      </c>
      <c r="C126" s="2" t="s">
        <v>162</v>
      </c>
      <c r="E126" s="2" t="s">
        <v>1172</v>
      </c>
      <c r="F126" s="3">
        <v>124</v>
      </c>
      <c r="G126" s="2" t="s">
        <v>336</v>
      </c>
      <c r="I126" s="2" t="s">
        <v>1319</v>
      </c>
      <c r="J126" s="3">
        <v>124</v>
      </c>
      <c r="K126" s="2" t="s">
        <v>497</v>
      </c>
    </row>
    <row r="127" spans="1:11" x14ac:dyDescent="0.25">
      <c r="A127" s="2" t="s">
        <v>1011</v>
      </c>
      <c r="B127" s="1">
        <v>125</v>
      </c>
      <c r="C127" s="2" t="s">
        <v>163</v>
      </c>
      <c r="E127" s="2" t="s">
        <v>1173</v>
      </c>
      <c r="F127" s="3">
        <v>125</v>
      </c>
      <c r="G127" s="2" t="s">
        <v>337</v>
      </c>
      <c r="I127" s="2" t="s">
        <v>1320</v>
      </c>
      <c r="J127" s="3">
        <v>125</v>
      </c>
      <c r="K127" s="2" t="s">
        <v>498</v>
      </c>
    </row>
    <row r="128" spans="1:11" x14ac:dyDescent="0.25">
      <c r="A128" s="2" t="s">
        <v>1012</v>
      </c>
      <c r="B128" s="1">
        <v>126</v>
      </c>
      <c r="C128" s="2" t="s">
        <v>164</v>
      </c>
      <c r="E128" s="2" t="s">
        <v>1174</v>
      </c>
      <c r="F128" s="3">
        <v>126</v>
      </c>
      <c r="G128" s="2" t="s">
        <v>338</v>
      </c>
      <c r="I128" s="2" t="s">
        <v>1321</v>
      </c>
      <c r="J128" s="3">
        <v>126</v>
      </c>
      <c r="K128" s="2" t="s">
        <v>499</v>
      </c>
    </row>
    <row r="129" spans="1:11" x14ac:dyDescent="0.25">
      <c r="A129" s="2" t="s">
        <v>1013</v>
      </c>
      <c r="B129" s="1">
        <v>127</v>
      </c>
      <c r="C129" s="2" t="s">
        <v>165</v>
      </c>
      <c r="E129" s="2" t="s">
        <v>1175</v>
      </c>
      <c r="F129" s="3">
        <v>127</v>
      </c>
      <c r="G129" s="2" t="s">
        <v>339</v>
      </c>
      <c r="I129" s="2" t="s">
        <v>1322</v>
      </c>
      <c r="J129" s="3">
        <v>127</v>
      </c>
      <c r="K129" s="2" t="s">
        <v>500</v>
      </c>
    </row>
    <row r="130" spans="1:11" x14ac:dyDescent="0.25">
      <c r="A130" s="2" t="s">
        <v>1014</v>
      </c>
      <c r="B130" s="1">
        <v>128</v>
      </c>
      <c r="C130" s="2" t="s">
        <v>166</v>
      </c>
      <c r="E130" s="2" t="s">
        <v>1176</v>
      </c>
      <c r="F130" s="3">
        <v>128</v>
      </c>
      <c r="G130" s="2" t="s">
        <v>340</v>
      </c>
      <c r="I130" s="2" t="s">
        <v>1323</v>
      </c>
      <c r="J130" s="3">
        <v>128</v>
      </c>
      <c r="K130" s="2" t="s">
        <v>501</v>
      </c>
    </row>
    <row r="131" spans="1:11" x14ac:dyDescent="0.25">
      <c r="A131" s="2" t="s">
        <v>1015</v>
      </c>
      <c r="B131" s="1">
        <v>129</v>
      </c>
      <c r="C131" s="2" t="s">
        <v>167</v>
      </c>
      <c r="E131" s="2" t="s">
        <v>1177</v>
      </c>
      <c r="F131" s="3">
        <v>129</v>
      </c>
      <c r="G131" s="2" t="s">
        <v>341</v>
      </c>
      <c r="I131" s="2" t="s">
        <v>1324</v>
      </c>
      <c r="J131" s="3">
        <v>129</v>
      </c>
      <c r="K131" s="2" t="s">
        <v>502</v>
      </c>
    </row>
    <row r="132" spans="1:11" x14ac:dyDescent="0.25">
      <c r="A132" s="2" t="s">
        <v>1016</v>
      </c>
      <c r="B132" s="1">
        <v>130</v>
      </c>
      <c r="C132" s="2" t="s">
        <v>168</v>
      </c>
      <c r="E132" s="2" t="s">
        <v>1178</v>
      </c>
      <c r="F132" s="3">
        <v>130</v>
      </c>
      <c r="G132" s="2" t="s">
        <v>342</v>
      </c>
      <c r="I132" s="2" t="s">
        <v>1325</v>
      </c>
      <c r="J132" s="3">
        <v>130</v>
      </c>
      <c r="K132" s="2" t="s">
        <v>503</v>
      </c>
    </row>
    <row r="133" spans="1:11" x14ac:dyDescent="0.25">
      <c r="A133" s="2" t="s">
        <v>1017</v>
      </c>
      <c r="B133" s="1">
        <v>131</v>
      </c>
      <c r="C133" s="2" t="s">
        <v>169</v>
      </c>
      <c r="E133" s="2" t="s">
        <v>1179</v>
      </c>
      <c r="F133" s="3">
        <v>131</v>
      </c>
      <c r="G133" s="2" t="s">
        <v>343</v>
      </c>
      <c r="I133" s="2" t="s">
        <v>1326</v>
      </c>
      <c r="J133" s="3">
        <v>131</v>
      </c>
      <c r="K133" s="2" t="s">
        <v>504</v>
      </c>
    </row>
    <row r="134" spans="1:11" x14ac:dyDescent="0.25">
      <c r="A134" s="2" t="s">
        <v>1018</v>
      </c>
      <c r="B134" s="1">
        <v>132</v>
      </c>
      <c r="C134" s="2" t="s">
        <v>170</v>
      </c>
      <c r="E134" s="2" t="s">
        <v>1180</v>
      </c>
      <c r="F134" s="3">
        <v>132</v>
      </c>
      <c r="G134" s="2" t="s">
        <v>344</v>
      </c>
      <c r="I134" s="2" t="s">
        <v>1327</v>
      </c>
      <c r="J134" s="3">
        <v>132</v>
      </c>
      <c r="K134" s="2" t="s">
        <v>505</v>
      </c>
    </row>
    <row r="135" spans="1:11" x14ac:dyDescent="0.25">
      <c r="A135" s="2" t="s">
        <v>1019</v>
      </c>
      <c r="B135" s="1">
        <v>133</v>
      </c>
      <c r="C135" s="2" t="s">
        <v>171</v>
      </c>
      <c r="E135" s="2" t="s">
        <v>1181</v>
      </c>
      <c r="F135" s="3">
        <v>133</v>
      </c>
      <c r="G135" s="2" t="s">
        <v>345</v>
      </c>
      <c r="I135" s="2" t="s">
        <v>1328</v>
      </c>
      <c r="J135" s="3">
        <v>133</v>
      </c>
      <c r="K135" s="2" t="s">
        <v>506</v>
      </c>
    </row>
    <row r="136" spans="1:11" x14ac:dyDescent="0.25">
      <c r="A136" s="2" t="s">
        <v>1020</v>
      </c>
      <c r="B136" s="1">
        <v>134</v>
      </c>
      <c r="C136" s="2" t="s">
        <v>172</v>
      </c>
      <c r="E136" s="2" t="s">
        <v>1182</v>
      </c>
      <c r="F136" s="3">
        <v>134</v>
      </c>
      <c r="G136" s="2" t="s">
        <v>346</v>
      </c>
      <c r="I136" s="2" t="s">
        <v>1329</v>
      </c>
      <c r="J136" s="3">
        <v>134</v>
      </c>
      <c r="K136" s="2" t="s">
        <v>507</v>
      </c>
    </row>
    <row r="137" spans="1:11" x14ac:dyDescent="0.25">
      <c r="A137" s="2" t="s">
        <v>1021</v>
      </c>
      <c r="B137" s="1">
        <v>135</v>
      </c>
      <c r="C137" s="2" t="s">
        <v>173</v>
      </c>
      <c r="E137" s="2" t="s">
        <v>1183</v>
      </c>
      <c r="F137" s="3">
        <v>135</v>
      </c>
      <c r="G137" s="2" t="s">
        <v>347</v>
      </c>
      <c r="I137" s="2" t="s">
        <v>1330</v>
      </c>
      <c r="J137" s="3">
        <v>135</v>
      </c>
      <c r="K137" s="2" t="s">
        <v>508</v>
      </c>
    </row>
    <row r="138" spans="1:11" x14ac:dyDescent="0.25">
      <c r="A138" s="2" t="s">
        <v>1022</v>
      </c>
      <c r="B138" s="1">
        <v>136</v>
      </c>
      <c r="C138" s="2" t="s">
        <v>174</v>
      </c>
      <c r="E138" s="2" t="s">
        <v>1184</v>
      </c>
      <c r="F138" s="3">
        <v>136</v>
      </c>
      <c r="G138" s="2" t="s">
        <v>348</v>
      </c>
      <c r="I138" s="2" t="s">
        <v>1331</v>
      </c>
      <c r="J138" s="3">
        <v>136</v>
      </c>
      <c r="K138" s="2" t="s">
        <v>509</v>
      </c>
    </row>
    <row r="139" spans="1:11" x14ac:dyDescent="0.25">
      <c r="A139" s="2" t="s">
        <v>1023</v>
      </c>
      <c r="B139" s="1">
        <v>137</v>
      </c>
      <c r="C139" s="2" t="s">
        <v>175</v>
      </c>
      <c r="E139" s="2" t="s">
        <v>1185</v>
      </c>
      <c r="F139" s="3">
        <v>137</v>
      </c>
      <c r="G139" s="2" t="s">
        <v>349</v>
      </c>
      <c r="I139" s="2" t="s">
        <v>1332</v>
      </c>
      <c r="J139" s="3">
        <v>137</v>
      </c>
      <c r="K139" s="2" t="s">
        <v>510</v>
      </c>
    </row>
    <row r="140" spans="1:11" x14ac:dyDescent="0.25">
      <c r="A140" s="2" t="s">
        <v>1024</v>
      </c>
      <c r="B140" s="1">
        <v>138</v>
      </c>
      <c r="C140" s="2" t="s">
        <v>176</v>
      </c>
      <c r="E140" s="2" t="s">
        <v>1186</v>
      </c>
      <c r="F140" s="3">
        <v>138</v>
      </c>
      <c r="G140" s="2" t="s">
        <v>350</v>
      </c>
      <c r="I140" s="2" t="s">
        <v>1333</v>
      </c>
      <c r="J140" s="3">
        <v>138</v>
      </c>
      <c r="K140" s="2" t="s">
        <v>511</v>
      </c>
    </row>
    <row r="141" spans="1:11" x14ac:dyDescent="0.25">
      <c r="A141" s="2" t="s">
        <v>1025</v>
      </c>
      <c r="B141" s="1">
        <v>139</v>
      </c>
      <c r="C141" s="2" t="s">
        <v>177</v>
      </c>
      <c r="E141" s="2" t="s">
        <v>1187</v>
      </c>
      <c r="F141" s="3">
        <v>139</v>
      </c>
      <c r="G141" s="2" t="s">
        <v>351</v>
      </c>
      <c r="I141" s="2" t="s">
        <v>1334</v>
      </c>
      <c r="J141" s="3">
        <v>139</v>
      </c>
      <c r="K141" s="2" t="s">
        <v>512</v>
      </c>
    </row>
    <row r="142" spans="1:11" x14ac:dyDescent="0.25">
      <c r="A142" s="2" t="s">
        <v>1026</v>
      </c>
      <c r="B142" s="1">
        <v>140</v>
      </c>
      <c r="C142" s="2" t="s">
        <v>178</v>
      </c>
      <c r="E142" s="2" t="s">
        <v>1188</v>
      </c>
      <c r="F142" s="3">
        <v>140</v>
      </c>
      <c r="G142" s="2" t="s">
        <v>352</v>
      </c>
      <c r="I142" s="2" t="s">
        <v>1335</v>
      </c>
      <c r="J142" s="3">
        <v>140</v>
      </c>
      <c r="K142" s="2" t="s">
        <v>513</v>
      </c>
    </row>
    <row r="143" spans="1:11" x14ac:dyDescent="0.25">
      <c r="A143" s="2" t="s">
        <v>1027</v>
      </c>
      <c r="B143" s="1">
        <v>141</v>
      </c>
      <c r="C143" s="2" t="s">
        <v>179</v>
      </c>
      <c r="E143" s="2" t="s">
        <v>1189</v>
      </c>
      <c r="F143" s="3">
        <v>141</v>
      </c>
      <c r="G143" s="2" t="s">
        <v>353</v>
      </c>
      <c r="I143" s="2" t="s">
        <v>1336</v>
      </c>
      <c r="J143" s="3">
        <v>141</v>
      </c>
      <c r="K143" s="2" t="s">
        <v>514</v>
      </c>
    </row>
    <row r="144" spans="1:11" x14ac:dyDescent="0.25">
      <c r="A144" s="2" t="s">
        <v>1028</v>
      </c>
      <c r="B144" s="1">
        <v>142</v>
      </c>
      <c r="C144" s="2" t="s">
        <v>180</v>
      </c>
      <c r="E144" s="2" t="s">
        <v>1190</v>
      </c>
      <c r="F144" s="3">
        <v>142</v>
      </c>
      <c r="G144" s="2" t="s">
        <v>354</v>
      </c>
      <c r="I144" s="2" t="s">
        <v>1337</v>
      </c>
      <c r="J144" s="3">
        <v>142</v>
      </c>
      <c r="K144" s="2" t="s">
        <v>515</v>
      </c>
    </row>
    <row r="145" spans="1:11" x14ac:dyDescent="0.25">
      <c r="A145" s="2" t="s">
        <v>1029</v>
      </c>
      <c r="B145" s="1">
        <v>143</v>
      </c>
      <c r="C145" s="2" t="s">
        <v>181</v>
      </c>
      <c r="E145" s="2" t="s">
        <v>1191</v>
      </c>
      <c r="F145" s="3">
        <v>143</v>
      </c>
      <c r="G145" s="2" t="s">
        <v>355</v>
      </c>
      <c r="I145" s="2" t="s">
        <v>1338</v>
      </c>
      <c r="J145" s="3">
        <v>143</v>
      </c>
      <c r="K145" s="2" t="s">
        <v>516</v>
      </c>
    </row>
    <row r="146" spans="1:11" x14ac:dyDescent="0.25">
      <c r="A146" s="2" t="s">
        <v>1030</v>
      </c>
      <c r="B146" s="1">
        <v>144</v>
      </c>
      <c r="C146" s="2" t="s">
        <v>182</v>
      </c>
      <c r="E146" s="2" t="s">
        <v>1192</v>
      </c>
      <c r="F146" s="3">
        <v>144</v>
      </c>
      <c r="G146" s="2" t="s">
        <v>356</v>
      </c>
      <c r="I146" s="2" t="s">
        <v>1339</v>
      </c>
      <c r="J146" s="3">
        <v>144</v>
      </c>
      <c r="K146" s="2" t="s">
        <v>517</v>
      </c>
    </row>
    <row r="147" spans="1:11" x14ac:dyDescent="0.25">
      <c r="A147" s="2" t="s">
        <v>1031</v>
      </c>
      <c r="B147" s="1">
        <v>145</v>
      </c>
      <c r="C147" s="2" t="s">
        <v>183</v>
      </c>
      <c r="E147" s="2" t="s">
        <v>1193</v>
      </c>
      <c r="F147" s="3">
        <v>145</v>
      </c>
      <c r="G147" s="2" t="s">
        <v>357</v>
      </c>
      <c r="I147" s="2" t="s">
        <v>1340</v>
      </c>
      <c r="J147" s="3">
        <v>145</v>
      </c>
      <c r="K147" s="2" t="s">
        <v>518</v>
      </c>
    </row>
    <row r="148" spans="1:11" x14ac:dyDescent="0.25">
      <c r="A148" s="2" t="s">
        <v>1032</v>
      </c>
      <c r="B148" s="1">
        <v>146</v>
      </c>
      <c r="C148" s="2" t="s">
        <v>184</v>
      </c>
      <c r="E148" s="2" t="s">
        <v>1194</v>
      </c>
      <c r="F148" s="3">
        <v>146</v>
      </c>
      <c r="G148" s="2" t="s">
        <v>358</v>
      </c>
      <c r="I148" s="2" t="s">
        <v>1341</v>
      </c>
      <c r="J148" s="3">
        <v>146</v>
      </c>
      <c r="K148" s="2" t="s">
        <v>519</v>
      </c>
    </row>
    <row r="149" spans="1:11" x14ac:dyDescent="0.25">
      <c r="A149" s="2" t="s">
        <v>1033</v>
      </c>
      <c r="B149" s="1">
        <v>147</v>
      </c>
      <c r="C149" s="2" t="s">
        <v>185</v>
      </c>
      <c r="E149" s="2" t="s">
        <v>1195</v>
      </c>
      <c r="F149" s="3">
        <v>147</v>
      </c>
      <c r="G149" s="2" t="s">
        <v>359</v>
      </c>
      <c r="I149" s="2" t="s">
        <v>1342</v>
      </c>
      <c r="J149" s="3">
        <v>147</v>
      </c>
      <c r="K149" s="2" t="s">
        <v>520</v>
      </c>
    </row>
    <row r="150" spans="1:11" x14ac:dyDescent="0.25">
      <c r="A150" s="2" t="s">
        <v>1034</v>
      </c>
      <c r="B150" s="1">
        <v>148</v>
      </c>
      <c r="C150" s="2" t="s">
        <v>186</v>
      </c>
      <c r="E150" s="2" t="s">
        <v>1196</v>
      </c>
      <c r="F150" s="3">
        <v>148</v>
      </c>
      <c r="G150" s="2" t="s">
        <v>360</v>
      </c>
      <c r="I150" s="2" t="s">
        <v>1343</v>
      </c>
      <c r="J150" s="3">
        <v>148</v>
      </c>
      <c r="K150" s="2" t="s">
        <v>521</v>
      </c>
    </row>
    <row r="151" spans="1:11" x14ac:dyDescent="0.25">
      <c r="A151" s="2" t="s">
        <v>1035</v>
      </c>
      <c r="B151" s="1">
        <v>149</v>
      </c>
      <c r="C151" s="2" t="s">
        <v>187</v>
      </c>
      <c r="E151" s="2" t="s">
        <v>1197</v>
      </c>
      <c r="F151" s="3">
        <v>149</v>
      </c>
      <c r="G151" s="2" t="s">
        <v>361</v>
      </c>
      <c r="I151" s="2" t="s">
        <v>1344</v>
      </c>
      <c r="J151" s="3">
        <v>149</v>
      </c>
      <c r="K151" s="2" t="s">
        <v>522</v>
      </c>
    </row>
    <row r="152" spans="1:11" x14ac:dyDescent="0.25">
      <c r="A152" s="2" t="s">
        <v>1036</v>
      </c>
      <c r="B152" s="1">
        <v>150</v>
      </c>
      <c r="C152" s="2" t="s">
        <v>188</v>
      </c>
      <c r="E152" s="2" t="s">
        <v>1198</v>
      </c>
      <c r="F152" s="3">
        <v>150</v>
      </c>
      <c r="G152" s="2" t="s">
        <v>362</v>
      </c>
      <c r="I152" s="2" t="s">
        <v>1345</v>
      </c>
      <c r="J152" s="3">
        <v>150</v>
      </c>
      <c r="K152" s="2" t="s">
        <v>523</v>
      </c>
    </row>
    <row r="153" spans="1:11" x14ac:dyDescent="0.25">
      <c r="A153" s="2" t="s">
        <v>1037</v>
      </c>
      <c r="B153" s="1">
        <v>151</v>
      </c>
      <c r="C153" s="2" t="s">
        <v>189</v>
      </c>
      <c r="E153" s="2" t="s">
        <v>1199</v>
      </c>
      <c r="F153" s="3">
        <v>151</v>
      </c>
      <c r="G153" s="2" t="s">
        <v>363</v>
      </c>
      <c r="I153" s="2" t="s">
        <v>1346</v>
      </c>
      <c r="J153" s="3">
        <v>151</v>
      </c>
      <c r="K153" s="2" t="s">
        <v>524</v>
      </c>
    </row>
    <row r="154" spans="1:11" x14ac:dyDescent="0.25">
      <c r="A154" s="2" t="s">
        <v>1038</v>
      </c>
      <c r="B154" s="1">
        <v>152</v>
      </c>
      <c r="C154" s="2" t="s">
        <v>190</v>
      </c>
      <c r="E154" s="2" t="s">
        <v>1200</v>
      </c>
      <c r="F154" s="3">
        <v>152</v>
      </c>
      <c r="G154" s="2" t="s">
        <v>364</v>
      </c>
      <c r="I154" s="2" t="s">
        <v>1347</v>
      </c>
      <c r="J154" s="3">
        <v>152</v>
      </c>
      <c r="K154" s="2" t="s">
        <v>525</v>
      </c>
    </row>
    <row r="155" spans="1:11" x14ac:dyDescent="0.25">
      <c r="A155" s="2" t="s">
        <v>1039</v>
      </c>
      <c r="B155" s="1">
        <v>153</v>
      </c>
      <c r="C155" s="2" t="s">
        <v>191</v>
      </c>
      <c r="E155" s="2" t="s">
        <v>1201</v>
      </c>
      <c r="F155" s="3">
        <v>153</v>
      </c>
      <c r="G155" s="2" t="s">
        <v>365</v>
      </c>
      <c r="I155" s="2" t="s">
        <v>1348</v>
      </c>
      <c r="J155" s="3">
        <v>153</v>
      </c>
      <c r="K155" s="2" t="s">
        <v>526</v>
      </c>
    </row>
    <row r="156" spans="1:11" x14ac:dyDescent="0.25">
      <c r="A156" s="2" t="s">
        <v>1040</v>
      </c>
      <c r="B156" s="1">
        <v>154</v>
      </c>
      <c r="C156" s="2" t="s">
        <v>192</v>
      </c>
      <c r="E156" s="2" t="s">
        <v>1202</v>
      </c>
      <c r="F156" s="3">
        <v>154</v>
      </c>
      <c r="G156" s="2" t="s">
        <v>366</v>
      </c>
      <c r="I156" s="2" t="s">
        <v>1349</v>
      </c>
      <c r="J156" s="3">
        <v>154</v>
      </c>
      <c r="K156" s="2" t="s">
        <v>527</v>
      </c>
    </row>
    <row r="157" spans="1:11" x14ac:dyDescent="0.25">
      <c r="A157" s="2" t="s">
        <v>1041</v>
      </c>
      <c r="B157" s="1">
        <v>155</v>
      </c>
      <c r="C157" s="2" t="s">
        <v>193</v>
      </c>
      <c r="E157" s="2" t="s">
        <v>1203</v>
      </c>
      <c r="F157" s="3">
        <v>155</v>
      </c>
      <c r="G157" s="2" t="s">
        <v>367</v>
      </c>
      <c r="I157" s="2" t="s">
        <v>1350</v>
      </c>
      <c r="J157" s="3">
        <v>155</v>
      </c>
      <c r="K157" s="2" t="s">
        <v>528</v>
      </c>
    </row>
    <row r="158" spans="1:11" x14ac:dyDescent="0.25">
      <c r="A158" s="2" t="s">
        <v>1042</v>
      </c>
      <c r="B158" s="1">
        <v>156</v>
      </c>
      <c r="C158" s="2" t="s">
        <v>194</v>
      </c>
      <c r="E158" s="2" t="s">
        <v>1204</v>
      </c>
      <c r="F158" s="3">
        <v>156</v>
      </c>
      <c r="G158" s="2" t="s">
        <v>368</v>
      </c>
      <c r="I158" s="2" t="s">
        <v>1351</v>
      </c>
      <c r="J158" s="3">
        <v>156</v>
      </c>
      <c r="K158" s="2" t="s">
        <v>529</v>
      </c>
    </row>
    <row r="159" spans="1:11" x14ac:dyDescent="0.25">
      <c r="A159" s="2" t="s">
        <v>1043</v>
      </c>
      <c r="B159" s="1">
        <v>157</v>
      </c>
      <c r="C159" s="2" t="s">
        <v>195</v>
      </c>
      <c r="E159" s="2" t="s">
        <v>1205</v>
      </c>
      <c r="F159" s="3">
        <v>157</v>
      </c>
      <c r="G159" s="2" t="s">
        <v>369</v>
      </c>
      <c r="I159" s="2" t="s">
        <v>1352</v>
      </c>
      <c r="J159" s="3">
        <v>157</v>
      </c>
      <c r="K159" s="2" t="s">
        <v>530</v>
      </c>
    </row>
    <row r="160" spans="1:11" x14ac:dyDescent="0.25">
      <c r="A160" s="2" t="s">
        <v>1044</v>
      </c>
      <c r="B160" s="1">
        <v>158</v>
      </c>
      <c r="C160" s="2" t="s">
        <v>196</v>
      </c>
      <c r="E160" s="2" t="s">
        <v>1206</v>
      </c>
      <c r="F160" s="3">
        <v>158</v>
      </c>
      <c r="G160" s="2" t="s">
        <v>370</v>
      </c>
      <c r="I160" s="2" t="s">
        <v>1353</v>
      </c>
      <c r="J160" s="3">
        <v>158</v>
      </c>
      <c r="K160" s="2" t="s">
        <v>531</v>
      </c>
    </row>
    <row r="161" spans="1:11" x14ac:dyDescent="0.25">
      <c r="A161" s="2" t="s">
        <v>1045</v>
      </c>
      <c r="B161" s="1">
        <v>159</v>
      </c>
      <c r="C161" s="2" t="s">
        <v>197</v>
      </c>
      <c r="E161" s="2" t="s">
        <v>1207</v>
      </c>
      <c r="F161" s="3">
        <v>159</v>
      </c>
      <c r="G161" s="2" t="s">
        <v>371</v>
      </c>
      <c r="I161" s="2" t="s">
        <v>1354</v>
      </c>
      <c r="J161" s="3">
        <v>159</v>
      </c>
      <c r="K161" s="2" t="s">
        <v>532</v>
      </c>
    </row>
    <row r="162" spans="1:11" x14ac:dyDescent="0.25">
      <c r="A162" s="2" t="s">
        <v>1046</v>
      </c>
      <c r="B162" s="1">
        <v>160</v>
      </c>
      <c r="C162" s="2" t="s">
        <v>198</v>
      </c>
      <c r="E162" s="2" t="s">
        <v>1208</v>
      </c>
      <c r="F162" s="3">
        <v>160</v>
      </c>
      <c r="G162" s="2" t="s">
        <v>372</v>
      </c>
      <c r="I162" s="2" t="s">
        <v>1355</v>
      </c>
      <c r="J162" s="3">
        <v>160</v>
      </c>
      <c r="K162" s="2" t="s">
        <v>533</v>
      </c>
    </row>
    <row r="163" spans="1:11" x14ac:dyDescent="0.25">
      <c r="A163" s="2" t="s">
        <v>1047</v>
      </c>
      <c r="B163" s="1">
        <v>161</v>
      </c>
      <c r="C163" s="2" t="s">
        <v>199</v>
      </c>
      <c r="E163" s="2" t="s">
        <v>1209</v>
      </c>
      <c r="F163" s="3">
        <v>161</v>
      </c>
      <c r="G163" s="2" t="s">
        <v>373</v>
      </c>
      <c r="I163" s="2" t="s">
        <v>1356</v>
      </c>
      <c r="J163" s="3">
        <v>161</v>
      </c>
      <c r="K163" s="2" t="s">
        <v>534</v>
      </c>
    </row>
    <row r="164" spans="1:11" x14ac:dyDescent="0.25">
      <c r="A164" s="2" t="s">
        <v>1048</v>
      </c>
      <c r="B164" s="1">
        <v>162</v>
      </c>
      <c r="C164" s="2" t="s">
        <v>200</v>
      </c>
      <c r="I164" s="2" t="s">
        <v>1357</v>
      </c>
      <c r="J164" s="3">
        <v>162</v>
      </c>
      <c r="K164" s="2" t="s">
        <v>535</v>
      </c>
    </row>
    <row r="165" spans="1:11" x14ac:dyDescent="0.25">
      <c r="A165" s="2" t="s">
        <v>1049</v>
      </c>
      <c r="B165" s="1">
        <v>163</v>
      </c>
      <c r="C165" s="2" t="s">
        <v>201</v>
      </c>
      <c r="I165" s="2" t="s">
        <v>1358</v>
      </c>
      <c r="J165" s="3">
        <v>163</v>
      </c>
      <c r="K165" s="2" t="s">
        <v>536</v>
      </c>
    </row>
    <row r="166" spans="1:11" x14ac:dyDescent="0.25">
      <c r="A166" s="2" t="s">
        <v>1050</v>
      </c>
      <c r="B166" s="1">
        <v>164</v>
      </c>
      <c r="C166" s="2" t="s">
        <v>202</v>
      </c>
      <c r="I166" s="2" t="s">
        <v>1359</v>
      </c>
      <c r="J166" s="3">
        <v>164</v>
      </c>
      <c r="K166" s="2" t="s">
        <v>537</v>
      </c>
    </row>
    <row r="167" spans="1:11" x14ac:dyDescent="0.25">
      <c r="A167" s="2" t="s">
        <v>1051</v>
      </c>
      <c r="B167" s="1">
        <v>165</v>
      </c>
      <c r="C167" s="2" t="s">
        <v>203</v>
      </c>
      <c r="I167" s="2" t="s">
        <v>1360</v>
      </c>
      <c r="J167" s="3">
        <v>165</v>
      </c>
      <c r="K167" s="2" t="s">
        <v>538</v>
      </c>
    </row>
    <row r="168" spans="1:11" x14ac:dyDescent="0.25">
      <c r="A168" s="2" t="s">
        <v>1052</v>
      </c>
      <c r="B168" s="1">
        <v>166</v>
      </c>
      <c r="C168" s="2" t="s">
        <v>204</v>
      </c>
      <c r="I168" s="2" t="s">
        <v>1361</v>
      </c>
      <c r="J168" s="3">
        <v>166</v>
      </c>
      <c r="K168" s="2" t="s">
        <v>539</v>
      </c>
    </row>
    <row r="169" spans="1:11" x14ac:dyDescent="0.25">
      <c r="A169" s="2" t="s">
        <v>1053</v>
      </c>
      <c r="B169" s="1">
        <v>167</v>
      </c>
      <c r="C169" s="2" t="s">
        <v>205</v>
      </c>
      <c r="I169" s="2" t="s">
        <v>1362</v>
      </c>
      <c r="J169" s="3">
        <v>167</v>
      </c>
      <c r="K169" s="2" t="s">
        <v>540</v>
      </c>
    </row>
    <row r="170" spans="1:11" x14ac:dyDescent="0.25">
      <c r="I170" s="2" t="s">
        <v>1363</v>
      </c>
      <c r="J170" s="3">
        <v>168</v>
      </c>
      <c r="K170" s="2" t="s">
        <v>541</v>
      </c>
    </row>
    <row r="171" spans="1:11" x14ac:dyDescent="0.25">
      <c r="I171" s="2" t="s">
        <v>1364</v>
      </c>
      <c r="J171" s="3">
        <v>169</v>
      </c>
      <c r="K171" s="2" t="s">
        <v>542</v>
      </c>
    </row>
    <row r="172" spans="1:11" x14ac:dyDescent="0.25">
      <c r="I172" s="2" t="s">
        <v>1365</v>
      </c>
      <c r="J172" s="3">
        <v>170</v>
      </c>
      <c r="K172" s="2" t="s">
        <v>543</v>
      </c>
    </row>
    <row r="173" spans="1:11" x14ac:dyDescent="0.25">
      <c r="I173" s="2" t="s">
        <v>1366</v>
      </c>
      <c r="J173" s="3">
        <v>171</v>
      </c>
      <c r="K173" s="2" t="s">
        <v>544</v>
      </c>
    </row>
    <row r="174" spans="1:11" x14ac:dyDescent="0.25">
      <c r="I174" s="2" t="s">
        <v>1367</v>
      </c>
      <c r="J174" s="3">
        <v>172</v>
      </c>
      <c r="K174" s="2" t="s">
        <v>545</v>
      </c>
    </row>
    <row r="175" spans="1:11" x14ac:dyDescent="0.25">
      <c r="I175" s="2" t="s">
        <v>1368</v>
      </c>
      <c r="J175" s="3">
        <v>173</v>
      </c>
      <c r="K175" s="2" t="s">
        <v>546</v>
      </c>
    </row>
    <row r="176" spans="1:11" x14ac:dyDescent="0.25">
      <c r="I176" s="2" t="s">
        <v>1369</v>
      </c>
      <c r="J176" s="3">
        <v>174</v>
      </c>
      <c r="K176" s="2" t="s">
        <v>547</v>
      </c>
    </row>
    <row r="177" spans="9:11" x14ac:dyDescent="0.25">
      <c r="I177" s="2" t="s">
        <v>1370</v>
      </c>
      <c r="J177" s="3">
        <v>175</v>
      </c>
      <c r="K177" s="2" t="s">
        <v>548</v>
      </c>
    </row>
    <row r="178" spans="9:11" x14ac:dyDescent="0.25">
      <c r="I178" s="2" t="s">
        <v>1371</v>
      </c>
      <c r="J178" s="3">
        <v>176</v>
      </c>
      <c r="K178" s="2" t="s">
        <v>549</v>
      </c>
    </row>
    <row r="179" spans="9:11" x14ac:dyDescent="0.25">
      <c r="I179" s="2" t="s">
        <v>1372</v>
      </c>
      <c r="J179" s="3">
        <v>177</v>
      </c>
      <c r="K179" s="2" t="s">
        <v>550</v>
      </c>
    </row>
    <row r="180" spans="9:11" x14ac:dyDescent="0.25">
      <c r="I180" s="2" t="s">
        <v>1373</v>
      </c>
      <c r="J180" s="3">
        <v>178</v>
      </c>
      <c r="K180" s="2" t="s">
        <v>551</v>
      </c>
    </row>
    <row r="181" spans="9:11" x14ac:dyDescent="0.25">
      <c r="I181" s="2" t="s">
        <v>1374</v>
      </c>
      <c r="J181" s="3">
        <v>179</v>
      </c>
      <c r="K181" s="2" t="s">
        <v>552</v>
      </c>
    </row>
    <row r="182" spans="9:11" x14ac:dyDescent="0.25">
      <c r="I182" s="2" t="s">
        <v>1375</v>
      </c>
      <c r="J182" s="3">
        <v>180</v>
      </c>
      <c r="K182" s="2" t="s">
        <v>553</v>
      </c>
    </row>
    <row r="183" spans="9:11" x14ac:dyDescent="0.25">
      <c r="I183" s="2" t="s">
        <v>1376</v>
      </c>
      <c r="J183" s="3">
        <v>181</v>
      </c>
      <c r="K183" s="2" t="s">
        <v>554</v>
      </c>
    </row>
    <row r="184" spans="9:11" x14ac:dyDescent="0.25">
      <c r="I184" s="2" t="s">
        <v>1377</v>
      </c>
      <c r="J184" s="3">
        <v>182</v>
      </c>
      <c r="K184" s="2" t="s">
        <v>555</v>
      </c>
    </row>
    <row r="185" spans="9:11" x14ac:dyDescent="0.25">
      <c r="I185" s="2" t="s">
        <v>1378</v>
      </c>
      <c r="J185" s="3">
        <v>183</v>
      </c>
      <c r="K185" s="2" t="s">
        <v>556</v>
      </c>
    </row>
    <row r="186" spans="9:11" x14ac:dyDescent="0.25">
      <c r="I186" s="2" t="s">
        <v>1379</v>
      </c>
      <c r="J186" s="3">
        <v>184</v>
      </c>
      <c r="K186" s="2" t="s">
        <v>557</v>
      </c>
    </row>
    <row r="187" spans="9:11" x14ac:dyDescent="0.25">
      <c r="I187" s="2" t="s">
        <v>1380</v>
      </c>
      <c r="J187" s="3">
        <v>185</v>
      </c>
      <c r="K187" s="2" t="s">
        <v>558</v>
      </c>
    </row>
    <row r="188" spans="9:11" x14ac:dyDescent="0.25">
      <c r="I188" s="2" t="s">
        <v>1381</v>
      </c>
      <c r="J188" s="3">
        <v>186</v>
      </c>
      <c r="K188" s="2" t="s">
        <v>559</v>
      </c>
    </row>
    <row r="189" spans="9:11" x14ac:dyDescent="0.25">
      <c r="I189" s="2" t="s">
        <v>1382</v>
      </c>
      <c r="J189" s="3">
        <v>187</v>
      </c>
      <c r="K189" s="2" t="s">
        <v>560</v>
      </c>
    </row>
    <row r="190" spans="9:11" x14ac:dyDescent="0.25">
      <c r="I190" s="2" t="s">
        <v>1383</v>
      </c>
      <c r="J190" s="3">
        <v>188</v>
      </c>
      <c r="K190" s="2" t="s">
        <v>561</v>
      </c>
    </row>
    <row r="191" spans="9:11" x14ac:dyDescent="0.25">
      <c r="I191" s="2" t="s">
        <v>1384</v>
      </c>
      <c r="J191" s="3">
        <v>189</v>
      </c>
      <c r="K191" s="2" t="s">
        <v>562</v>
      </c>
    </row>
    <row r="192" spans="9:11" x14ac:dyDescent="0.25">
      <c r="I192" s="2" t="s">
        <v>1385</v>
      </c>
      <c r="J192" s="3">
        <v>190</v>
      </c>
      <c r="K192" s="2" t="s">
        <v>563</v>
      </c>
    </row>
    <row r="193" spans="9:11" x14ac:dyDescent="0.25">
      <c r="I193" s="2" t="s">
        <v>1386</v>
      </c>
      <c r="J193" s="3">
        <v>191</v>
      </c>
      <c r="K193" s="2" t="s">
        <v>564</v>
      </c>
    </row>
    <row r="194" spans="9:11" x14ac:dyDescent="0.25">
      <c r="I194" s="2" t="s">
        <v>1387</v>
      </c>
      <c r="J194" s="3">
        <v>192</v>
      </c>
      <c r="K194" s="2" t="s">
        <v>565</v>
      </c>
    </row>
    <row r="195" spans="9:11" x14ac:dyDescent="0.25">
      <c r="I195" s="2" t="s">
        <v>1388</v>
      </c>
      <c r="J195" s="3">
        <v>193</v>
      </c>
      <c r="K195" s="2" t="s">
        <v>566</v>
      </c>
    </row>
    <row r="196" spans="9:11" x14ac:dyDescent="0.25">
      <c r="I196" s="2" t="s">
        <v>1389</v>
      </c>
      <c r="J196" s="3">
        <v>194</v>
      </c>
      <c r="K196" s="2" t="s">
        <v>567</v>
      </c>
    </row>
    <row r="197" spans="9:11" x14ac:dyDescent="0.25">
      <c r="I197" s="2" t="s">
        <v>1390</v>
      </c>
      <c r="J197" s="3">
        <v>195</v>
      </c>
      <c r="K197" s="2" t="s">
        <v>568</v>
      </c>
    </row>
    <row r="198" spans="9:11" x14ac:dyDescent="0.25">
      <c r="I198" s="2" t="s">
        <v>1391</v>
      </c>
      <c r="J198" s="3">
        <v>196</v>
      </c>
      <c r="K198" s="2" t="s">
        <v>569</v>
      </c>
    </row>
    <row r="199" spans="9:11" x14ac:dyDescent="0.25">
      <c r="I199" s="2" t="s">
        <v>1392</v>
      </c>
      <c r="J199" s="3">
        <v>197</v>
      </c>
      <c r="K199" s="2" t="s">
        <v>570</v>
      </c>
    </row>
    <row r="200" spans="9:11" x14ac:dyDescent="0.25">
      <c r="I200" s="2" t="s">
        <v>1393</v>
      </c>
      <c r="J200" s="3">
        <v>198</v>
      </c>
      <c r="K200" s="2" t="s">
        <v>571</v>
      </c>
    </row>
    <row r="201" spans="9:11" x14ac:dyDescent="0.25">
      <c r="I201" s="2" t="s">
        <v>1394</v>
      </c>
      <c r="J201" s="3">
        <v>199</v>
      </c>
      <c r="K201" s="2" t="s">
        <v>572</v>
      </c>
    </row>
    <row r="202" spans="9:11" x14ac:dyDescent="0.25">
      <c r="I202" s="2" t="s">
        <v>1395</v>
      </c>
      <c r="J202" s="3">
        <v>200</v>
      </c>
      <c r="K202" s="2" t="s">
        <v>573</v>
      </c>
    </row>
    <row r="203" spans="9:11" x14ac:dyDescent="0.25">
      <c r="I203" s="2" t="s">
        <v>1396</v>
      </c>
      <c r="J203" s="3">
        <v>201</v>
      </c>
      <c r="K203" s="2" t="s">
        <v>574</v>
      </c>
    </row>
    <row r="204" spans="9:11" x14ac:dyDescent="0.25">
      <c r="I204" s="2" t="s">
        <v>1397</v>
      </c>
      <c r="J204" s="3">
        <v>202</v>
      </c>
      <c r="K204" s="2" t="s">
        <v>575</v>
      </c>
    </row>
    <row r="205" spans="9:11" x14ac:dyDescent="0.25">
      <c r="I205" s="2" t="s">
        <v>1398</v>
      </c>
      <c r="J205" s="3">
        <v>203</v>
      </c>
      <c r="K205" s="2" t="s">
        <v>576</v>
      </c>
    </row>
    <row r="206" spans="9:11" x14ac:dyDescent="0.25">
      <c r="I206" s="2" t="s">
        <v>1399</v>
      </c>
      <c r="J206" s="3">
        <v>204</v>
      </c>
      <c r="K206" s="2" t="s">
        <v>577</v>
      </c>
    </row>
    <row r="207" spans="9:11" x14ac:dyDescent="0.25">
      <c r="I207" s="2" t="s">
        <v>1400</v>
      </c>
      <c r="J207" s="3">
        <v>205</v>
      </c>
      <c r="K207" s="2" t="s">
        <v>578</v>
      </c>
    </row>
    <row r="208" spans="9:11" x14ac:dyDescent="0.25">
      <c r="I208" s="2" t="s">
        <v>1401</v>
      </c>
      <c r="J208" s="3">
        <v>206</v>
      </c>
      <c r="K208" s="2" t="s">
        <v>579</v>
      </c>
    </row>
    <row r="209" spans="9:11" x14ac:dyDescent="0.25">
      <c r="I209" s="2" t="s">
        <v>1402</v>
      </c>
      <c r="J209" s="3">
        <v>207</v>
      </c>
      <c r="K209" s="2" t="s">
        <v>580</v>
      </c>
    </row>
    <row r="210" spans="9:11" x14ac:dyDescent="0.25">
      <c r="I210" s="2" t="s">
        <v>1403</v>
      </c>
      <c r="J210" s="3">
        <v>208</v>
      </c>
      <c r="K210" s="2" t="s">
        <v>581</v>
      </c>
    </row>
    <row r="211" spans="9:11" x14ac:dyDescent="0.25">
      <c r="I211" s="2" t="s">
        <v>1404</v>
      </c>
      <c r="J211" s="3">
        <v>209</v>
      </c>
      <c r="K211" s="2" t="s">
        <v>582</v>
      </c>
    </row>
    <row r="212" spans="9:11" x14ac:dyDescent="0.25">
      <c r="I212" s="2" t="s">
        <v>1405</v>
      </c>
      <c r="J212" s="3">
        <v>210</v>
      </c>
      <c r="K212" s="2" t="s">
        <v>583</v>
      </c>
    </row>
    <row r="213" spans="9:11" x14ac:dyDescent="0.25">
      <c r="I213" s="2" t="s">
        <v>1406</v>
      </c>
      <c r="J213" s="3">
        <v>211</v>
      </c>
      <c r="K213" s="2" t="s">
        <v>584</v>
      </c>
    </row>
    <row r="214" spans="9:11" x14ac:dyDescent="0.25">
      <c r="I214" s="2" t="s">
        <v>1407</v>
      </c>
      <c r="J214" s="3">
        <v>212</v>
      </c>
      <c r="K214" s="2" t="s">
        <v>585</v>
      </c>
    </row>
    <row r="215" spans="9:11" x14ac:dyDescent="0.25">
      <c r="I215" s="2" t="s">
        <v>1408</v>
      </c>
      <c r="J215" s="3">
        <v>213</v>
      </c>
      <c r="K215" s="2" t="s">
        <v>586</v>
      </c>
    </row>
    <row r="216" spans="9:11" x14ac:dyDescent="0.25">
      <c r="I216" s="2" t="s">
        <v>1409</v>
      </c>
      <c r="J216" s="3">
        <v>214</v>
      </c>
      <c r="K216" s="2" t="s">
        <v>587</v>
      </c>
    </row>
    <row r="217" spans="9:11" x14ac:dyDescent="0.25">
      <c r="I217" s="2" t="s">
        <v>1410</v>
      </c>
      <c r="J217" s="3">
        <v>215</v>
      </c>
      <c r="K217" s="2" t="s">
        <v>588</v>
      </c>
    </row>
    <row r="218" spans="9:11" x14ac:dyDescent="0.25">
      <c r="I218" s="2" t="s">
        <v>1411</v>
      </c>
      <c r="J218" s="3">
        <v>216</v>
      </c>
      <c r="K218" s="2" t="s">
        <v>589</v>
      </c>
    </row>
    <row r="219" spans="9:11" x14ac:dyDescent="0.25">
      <c r="I219" s="2" t="s">
        <v>1412</v>
      </c>
      <c r="J219" s="3">
        <v>217</v>
      </c>
      <c r="K219" s="2" t="s">
        <v>590</v>
      </c>
    </row>
    <row r="220" spans="9:11" x14ac:dyDescent="0.25">
      <c r="I220" s="2" t="s">
        <v>1413</v>
      </c>
      <c r="J220" s="3">
        <v>218</v>
      </c>
      <c r="K220" s="2" t="s">
        <v>591</v>
      </c>
    </row>
    <row r="221" spans="9:11" x14ac:dyDescent="0.25">
      <c r="I221" s="2" t="s">
        <v>1414</v>
      </c>
      <c r="J221" s="3">
        <v>219</v>
      </c>
      <c r="K221" s="2" t="s">
        <v>592</v>
      </c>
    </row>
    <row r="222" spans="9:11" x14ac:dyDescent="0.25">
      <c r="I222" s="2" t="s">
        <v>1415</v>
      </c>
      <c r="J222" s="3">
        <v>220</v>
      </c>
      <c r="K222" s="2" t="s">
        <v>593</v>
      </c>
    </row>
    <row r="223" spans="9:11" x14ac:dyDescent="0.25">
      <c r="I223" s="2" t="s">
        <v>1416</v>
      </c>
      <c r="J223" s="3">
        <v>221</v>
      </c>
      <c r="K223" s="2" t="s">
        <v>594</v>
      </c>
    </row>
    <row r="224" spans="9:11" x14ac:dyDescent="0.25">
      <c r="I224" s="2" t="s">
        <v>1417</v>
      </c>
      <c r="J224" s="3">
        <v>222</v>
      </c>
      <c r="K224" s="2" t="s">
        <v>595</v>
      </c>
    </row>
    <row r="225" spans="9:11" x14ac:dyDescent="0.25">
      <c r="I225" s="2" t="s">
        <v>1418</v>
      </c>
      <c r="J225" s="3">
        <v>223</v>
      </c>
      <c r="K225" s="2" t="s">
        <v>596</v>
      </c>
    </row>
    <row r="226" spans="9:11" x14ac:dyDescent="0.25">
      <c r="I226" s="2" t="s">
        <v>1419</v>
      </c>
      <c r="J226" s="3">
        <v>224</v>
      </c>
      <c r="K226" s="2" t="s">
        <v>597</v>
      </c>
    </row>
    <row r="227" spans="9:11" x14ac:dyDescent="0.25">
      <c r="I227" s="2" t="s">
        <v>1420</v>
      </c>
      <c r="J227" s="3">
        <v>225</v>
      </c>
      <c r="K227" s="2" t="s">
        <v>598</v>
      </c>
    </row>
    <row r="228" spans="9:11" x14ac:dyDescent="0.25">
      <c r="I228" s="2" t="s">
        <v>1421</v>
      </c>
      <c r="J228" s="3">
        <v>226</v>
      </c>
      <c r="K228" s="2" t="s">
        <v>599</v>
      </c>
    </row>
    <row r="229" spans="9:11" x14ac:dyDescent="0.25">
      <c r="I229" s="2" t="s">
        <v>1422</v>
      </c>
      <c r="J229" s="3">
        <v>227</v>
      </c>
      <c r="K229" s="2" t="s">
        <v>600</v>
      </c>
    </row>
    <row r="230" spans="9:11" x14ac:dyDescent="0.25">
      <c r="I230" s="2" t="s">
        <v>1423</v>
      </c>
      <c r="J230" s="3">
        <v>228</v>
      </c>
      <c r="K230" s="2" t="s">
        <v>601</v>
      </c>
    </row>
    <row r="231" spans="9:11" x14ac:dyDescent="0.25">
      <c r="I231" s="2" t="s">
        <v>1424</v>
      </c>
      <c r="J231" s="3">
        <v>229</v>
      </c>
      <c r="K231" s="2" t="s">
        <v>602</v>
      </c>
    </row>
    <row r="232" spans="9:11" x14ac:dyDescent="0.25">
      <c r="I232" s="2" t="s">
        <v>1425</v>
      </c>
      <c r="J232" s="3">
        <v>230</v>
      </c>
      <c r="K232" s="2" t="s">
        <v>603</v>
      </c>
    </row>
    <row r="233" spans="9:11" x14ac:dyDescent="0.25">
      <c r="I233" s="2" t="s">
        <v>1426</v>
      </c>
      <c r="J233" s="3">
        <v>231</v>
      </c>
      <c r="K233" s="2" t="s">
        <v>604</v>
      </c>
    </row>
    <row r="234" spans="9:11" x14ac:dyDescent="0.25">
      <c r="I234" s="2" t="s">
        <v>1427</v>
      </c>
      <c r="J234" s="3">
        <v>232</v>
      </c>
      <c r="K234" s="2" t="s">
        <v>605</v>
      </c>
    </row>
    <row r="235" spans="9:11" x14ac:dyDescent="0.25">
      <c r="I235" s="2" t="s">
        <v>1428</v>
      </c>
      <c r="J235" s="3">
        <v>233</v>
      </c>
      <c r="K235" s="2" t="s">
        <v>606</v>
      </c>
    </row>
    <row r="236" spans="9:11" x14ac:dyDescent="0.25">
      <c r="I236" s="2" t="s">
        <v>1429</v>
      </c>
      <c r="J236" s="3">
        <v>234</v>
      </c>
      <c r="K236" s="2" t="s">
        <v>607</v>
      </c>
    </row>
    <row r="237" spans="9:11" x14ac:dyDescent="0.25">
      <c r="I237" s="2" t="s">
        <v>1430</v>
      </c>
      <c r="J237" s="3">
        <v>235</v>
      </c>
      <c r="K237" s="2" t="s">
        <v>608</v>
      </c>
    </row>
    <row r="238" spans="9:11" x14ac:dyDescent="0.25">
      <c r="I238" s="2" t="s">
        <v>1431</v>
      </c>
      <c r="J238" s="3">
        <v>236</v>
      </c>
      <c r="K238" s="2" t="s">
        <v>609</v>
      </c>
    </row>
    <row r="239" spans="9:11" x14ac:dyDescent="0.25">
      <c r="I239" s="2" t="s">
        <v>1432</v>
      </c>
      <c r="J239" s="3">
        <v>237</v>
      </c>
      <c r="K239" s="2" t="s">
        <v>610</v>
      </c>
    </row>
    <row r="240" spans="9:11" x14ac:dyDescent="0.25">
      <c r="I240" s="2" t="s">
        <v>1433</v>
      </c>
      <c r="J240" s="3">
        <v>238</v>
      </c>
      <c r="K240" s="2" t="s">
        <v>611</v>
      </c>
    </row>
    <row r="241" spans="9:11" x14ac:dyDescent="0.25">
      <c r="I241" s="2" t="s">
        <v>1434</v>
      </c>
      <c r="J241" s="3">
        <v>239</v>
      </c>
      <c r="K241" s="2" t="s">
        <v>612</v>
      </c>
    </row>
    <row r="242" spans="9:11" x14ac:dyDescent="0.25">
      <c r="I242" s="2" t="s">
        <v>1435</v>
      </c>
      <c r="J242" s="3">
        <v>240</v>
      </c>
      <c r="K242" s="2" t="s">
        <v>613</v>
      </c>
    </row>
    <row r="243" spans="9:11" x14ac:dyDescent="0.25">
      <c r="I243" s="2" t="s">
        <v>1436</v>
      </c>
      <c r="J243" s="3">
        <v>241</v>
      </c>
      <c r="K243" s="2" t="s">
        <v>614</v>
      </c>
    </row>
    <row r="244" spans="9:11" x14ac:dyDescent="0.25">
      <c r="I244" s="2" t="s">
        <v>1437</v>
      </c>
      <c r="J244" s="3">
        <v>242</v>
      </c>
      <c r="K244" s="2" t="s">
        <v>615</v>
      </c>
    </row>
    <row r="245" spans="9:11" x14ac:dyDescent="0.25">
      <c r="I245" s="2" t="s">
        <v>1438</v>
      </c>
      <c r="J245" s="3">
        <v>243</v>
      </c>
      <c r="K245" s="2" t="s">
        <v>616</v>
      </c>
    </row>
    <row r="246" spans="9:11" x14ac:dyDescent="0.25">
      <c r="I246" s="2" t="s">
        <v>1439</v>
      </c>
      <c r="J246" s="3">
        <v>244</v>
      </c>
      <c r="K246" s="2" t="s">
        <v>617</v>
      </c>
    </row>
    <row r="247" spans="9:11" x14ac:dyDescent="0.25">
      <c r="I247" s="2" t="s">
        <v>1440</v>
      </c>
      <c r="J247" s="3">
        <v>245</v>
      </c>
      <c r="K247" s="2" t="s">
        <v>618</v>
      </c>
    </row>
    <row r="248" spans="9:11" x14ac:dyDescent="0.25">
      <c r="I248" s="2" t="s">
        <v>1441</v>
      </c>
      <c r="J248" s="3">
        <v>246</v>
      </c>
      <c r="K248" s="2" t="s">
        <v>619</v>
      </c>
    </row>
    <row r="249" spans="9:11" x14ac:dyDescent="0.25">
      <c r="I249" s="2" t="s">
        <v>1442</v>
      </c>
      <c r="J249" s="3">
        <v>247</v>
      </c>
      <c r="K249" s="2" t="s">
        <v>620</v>
      </c>
    </row>
    <row r="250" spans="9:11" x14ac:dyDescent="0.25">
      <c r="I250" s="2" t="s">
        <v>1443</v>
      </c>
      <c r="J250" s="3">
        <v>248</v>
      </c>
      <c r="K250" s="2" t="s">
        <v>621</v>
      </c>
    </row>
    <row r="251" spans="9:11" x14ac:dyDescent="0.25">
      <c r="I251" s="2" t="s">
        <v>1444</v>
      </c>
      <c r="J251" s="3">
        <v>249</v>
      </c>
      <c r="K251" s="2" t="s">
        <v>622</v>
      </c>
    </row>
    <row r="252" spans="9:11" x14ac:dyDescent="0.25">
      <c r="I252" s="2" t="s">
        <v>1445</v>
      </c>
      <c r="J252" s="3">
        <v>250</v>
      </c>
      <c r="K252" s="2" t="s">
        <v>623</v>
      </c>
    </row>
    <row r="253" spans="9:11" x14ac:dyDescent="0.25">
      <c r="I253" s="2" t="s">
        <v>1446</v>
      </c>
      <c r="J253" s="3">
        <v>251</v>
      </c>
      <c r="K253" s="2" t="s">
        <v>624</v>
      </c>
    </row>
    <row r="254" spans="9:11" x14ac:dyDescent="0.25">
      <c r="I254" s="2" t="s">
        <v>1447</v>
      </c>
      <c r="J254" s="3">
        <v>252</v>
      </c>
      <c r="K254" s="2" t="s">
        <v>625</v>
      </c>
    </row>
    <row r="255" spans="9:11" x14ac:dyDescent="0.25">
      <c r="I255" s="2" t="s">
        <v>1448</v>
      </c>
      <c r="J255" s="3">
        <v>253</v>
      </c>
      <c r="K255" s="2" t="s">
        <v>626</v>
      </c>
    </row>
    <row r="256" spans="9:11" x14ac:dyDescent="0.25">
      <c r="I256" s="2" t="s">
        <v>1449</v>
      </c>
      <c r="J256" s="3">
        <v>254</v>
      </c>
      <c r="K256" s="2" t="s">
        <v>627</v>
      </c>
    </row>
    <row r="257" spans="9:11" x14ac:dyDescent="0.25">
      <c r="I257" s="2" t="s">
        <v>1450</v>
      </c>
      <c r="J257" s="3">
        <v>255</v>
      </c>
      <c r="K257" s="2" t="s">
        <v>628</v>
      </c>
    </row>
    <row r="258" spans="9:11" x14ac:dyDescent="0.25">
      <c r="I258" s="2" t="s">
        <v>1451</v>
      </c>
      <c r="J258" s="3">
        <v>256</v>
      </c>
      <c r="K258" s="2" t="s">
        <v>629</v>
      </c>
    </row>
    <row r="259" spans="9:11" x14ac:dyDescent="0.25">
      <c r="I259" s="2" t="s">
        <v>1452</v>
      </c>
      <c r="J259" s="3">
        <v>257</v>
      </c>
      <c r="K259" s="2" t="s">
        <v>630</v>
      </c>
    </row>
    <row r="260" spans="9:11" x14ac:dyDescent="0.25">
      <c r="I260" s="2" t="s">
        <v>1453</v>
      </c>
      <c r="J260" s="3">
        <v>258</v>
      </c>
      <c r="K260" s="2" t="s">
        <v>631</v>
      </c>
    </row>
    <row r="261" spans="9:11" x14ac:dyDescent="0.25">
      <c r="I261" s="2" t="s">
        <v>1454</v>
      </c>
      <c r="J261" s="3">
        <v>259</v>
      </c>
      <c r="K261" s="2" t="s">
        <v>632</v>
      </c>
    </row>
    <row r="262" spans="9:11" x14ac:dyDescent="0.25">
      <c r="I262" s="2" t="s">
        <v>1455</v>
      </c>
      <c r="J262" s="3">
        <v>260</v>
      </c>
      <c r="K262" s="2" t="s">
        <v>633</v>
      </c>
    </row>
    <row r="263" spans="9:11" x14ac:dyDescent="0.25">
      <c r="I263" s="2" t="s">
        <v>1456</v>
      </c>
      <c r="J263" s="3">
        <v>261</v>
      </c>
      <c r="K263" s="2" t="s">
        <v>634</v>
      </c>
    </row>
    <row r="264" spans="9:11" x14ac:dyDescent="0.25">
      <c r="I264" s="2" t="s">
        <v>1457</v>
      </c>
      <c r="J264" s="3">
        <v>262</v>
      </c>
      <c r="K264" s="2" t="s">
        <v>635</v>
      </c>
    </row>
    <row r="265" spans="9:11" x14ac:dyDescent="0.25">
      <c r="I265" s="2" t="s">
        <v>1458</v>
      </c>
      <c r="J265" s="3">
        <v>263</v>
      </c>
      <c r="K265" s="2" t="s">
        <v>636</v>
      </c>
    </row>
    <row r="266" spans="9:11" x14ac:dyDescent="0.25">
      <c r="I266" s="2" t="s">
        <v>1459</v>
      </c>
      <c r="J266" s="3">
        <v>264</v>
      </c>
      <c r="K266" s="2" t="s">
        <v>637</v>
      </c>
    </row>
    <row r="267" spans="9:11" x14ac:dyDescent="0.25">
      <c r="I267" s="2" t="s">
        <v>1460</v>
      </c>
      <c r="J267" s="3">
        <v>265</v>
      </c>
      <c r="K267" s="2" t="s">
        <v>638</v>
      </c>
    </row>
    <row r="268" spans="9:11" x14ac:dyDescent="0.25">
      <c r="I268" s="2" t="s">
        <v>1461</v>
      </c>
      <c r="J268" s="3">
        <v>266</v>
      </c>
      <c r="K268" s="2" t="s">
        <v>639</v>
      </c>
    </row>
    <row r="269" spans="9:11" x14ac:dyDescent="0.25">
      <c r="I269" s="2" t="s">
        <v>1462</v>
      </c>
      <c r="J269" s="3">
        <v>267</v>
      </c>
      <c r="K269" s="2" t="s">
        <v>640</v>
      </c>
    </row>
    <row r="270" spans="9:11" x14ac:dyDescent="0.25">
      <c r="I270" s="2" t="s">
        <v>1463</v>
      </c>
      <c r="J270" s="3">
        <v>268</v>
      </c>
      <c r="K270" s="2" t="s">
        <v>641</v>
      </c>
    </row>
    <row r="271" spans="9:11" x14ac:dyDescent="0.25">
      <c r="I271" s="2" t="s">
        <v>1464</v>
      </c>
      <c r="J271" s="3">
        <v>269</v>
      </c>
      <c r="K271" s="2" t="s">
        <v>642</v>
      </c>
    </row>
    <row r="272" spans="9:11" x14ac:dyDescent="0.25">
      <c r="I272" s="2" t="s">
        <v>1465</v>
      </c>
      <c r="J272" s="3">
        <v>270</v>
      </c>
      <c r="K272" s="2" t="s">
        <v>643</v>
      </c>
    </row>
    <row r="273" spans="9:11" x14ac:dyDescent="0.25">
      <c r="I273" s="2" t="s">
        <v>1466</v>
      </c>
      <c r="J273" s="3">
        <v>271</v>
      </c>
      <c r="K273" s="2" t="s">
        <v>644</v>
      </c>
    </row>
    <row r="274" spans="9:11" x14ac:dyDescent="0.25">
      <c r="I274" s="2" t="s">
        <v>1467</v>
      </c>
      <c r="J274" s="3">
        <v>272</v>
      </c>
      <c r="K274" s="2" t="s">
        <v>645</v>
      </c>
    </row>
    <row r="275" spans="9:11" x14ac:dyDescent="0.25">
      <c r="I275" s="2" t="s">
        <v>1468</v>
      </c>
      <c r="J275" s="3">
        <v>273</v>
      </c>
      <c r="K275" s="2" t="s">
        <v>646</v>
      </c>
    </row>
    <row r="276" spans="9:11" x14ac:dyDescent="0.25">
      <c r="I276" s="2" t="s">
        <v>1469</v>
      </c>
      <c r="J276" s="3">
        <v>274</v>
      </c>
      <c r="K276" s="2" t="s">
        <v>647</v>
      </c>
    </row>
    <row r="277" spans="9:11" x14ac:dyDescent="0.25">
      <c r="I277" s="2" t="s">
        <v>1470</v>
      </c>
      <c r="J277" s="3">
        <v>275</v>
      </c>
      <c r="K277" s="2" t="s">
        <v>648</v>
      </c>
    </row>
    <row r="278" spans="9:11" x14ac:dyDescent="0.25">
      <c r="I278" s="2" t="s">
        <v>1471</v>
      </c>
      <c r="J278" s="3">
        <v>276</v>
      </c>
      <c r="K278" s="2" t="s">
        <v>649</v>
      </c>
    </row>
    <row r="279" spans="9:11" x14ac:dyDescent="0.25">
      <c r="I279" s="2" t="s">
        <v>1472</v>
      </c>
      <c r="J279" s="3">
        <v>277</v>
      </c>
      <c r="K279" s="2" t="s">
        <v>650</v>
      </c>
    </row>
    <row r="280" spans="9:11" x14ac:dyDescent="0.25">
      <c r="I280" s="2" t="s">
        <v>1473</v>
      </c>
      <c r="J280" s="3">
        <v>278</v>
      </c>
      <c r="K280" s="2" t="s">
        <v>651</v>
      </c>
    </row>
    <row r="281" spans="9:11" x14ac:dyDescent="0.25">
      <c r="I281" s="2" t="s">
        <v>1474</v>
      </c>
      <c r="J281" s="3">
        <v>279</v>
      </c>
      <c r="K281" s="2" t="s">
        <v>652</v>
      </c>
    </row>
    <row r="282" spans="9:11" x14ac:dyDescent="0.25">
      <c r="I282" s="2" t="s">
        <v>1475</v>
      </c>
      <c r="J282" s="3">
        <v>280</v>
      </c>
      <c r="K282" s="2" t="s">
        <v>653</v>
      </c>
    </row>
    <row r="283" spans="9:11" x14ac:dyDescent="0.25">
      <c r="I283" s="2" t="s">
        <v>1476</v>
      </c>
      <c r="J283" s="3">
        <v>281</v>
      </c>
      <c r="K283" s="2" t="s">
        <v>654</v>
      </c>
    </row>
    <row r="284" spans="9:11" x14ac:dyDescent="0.25">
      <c r="I284" s="2" t="s">
        <v>1477</v>
      </c>
      <c r="J284" s="3">
        <v>282</v>
      </c>
      <c r="K284" s="2" t="s">
        <v>655</v>
      </c>
    </row>
    <row r="285" spans="9:11" x14ac:dyDescent="0.25">
      <c r="I285" s="2" t="s">
        <v>1478</v>
      </c>
      <c r="J285" s="3">
        <v>283</v>
      </c>
      <c r="K285" s="2" t="s">
        <v>656</v>
      </c>
    </row>
    <row r="286" spans="9:11" x14ac:dyDescent="0.25">
      <c r="I286" s="2" t="s">
        <v>1479</v>
      </c>
      <c r="J286" s="3">
        <v>284</v>
      </c>
      <c r="K286" s="2" t="s">
        <v>657</v>
      </c>
    </row>
    <row r="287" spans="9:11" x14ac:dyDescent="0.25">
      <c r="I287" s="2" t="s">
        <v>1480</v>
      </c>
      <c r="J287" s="3">
        <v>285</v>
      </c>
      <c r="K287" s="2" t="s">
        <v>658</v>
      </c>
    </row>
    <row r="288" spans="9:11" x14ac:dyDescent="0.25">
      <c r="I288" s="2" t="s">
        <v>1481</v>
      </c>
      <c r="J288" s="3">
        <v>286</v>
      </c>
      <c r="K288" s="2" t="s">
        <v>659</v>
      </c>
    </row>
    <row r="289" spans="9:11" x14ac:dyDescent="0.25">
      <c r="I289" s="2" t="s">
        <v>1482</v>
      </c>
      <c r="J289" s="3">
        <v>287</v>
      </c>
      <c r="K289" s="2" t="s">
        <v>660</v>
      </c>
    </row>
    <row r="290" spans="9:11" x14ac:dyDescent="0.25">
      <c r="I290" s="2" t="s">
        <v>1483</v>
      </c>
      <c r="J290" s="3">
        <v>288</v>
      </c>
      <c r="K290" s="2" t="s">
        <v>661</v>
      </c>
    </row>
    <row r="291" spans="9:11" x14ac:dyDescent="0.25">
      <c r="I291" s="2" t="s">
        <v>1484</v>
      </c>
      <c r="J291" s="3">
        <v>289</v>
      </c>
      <c r="K291" s="2" t="s">
        <v>662</v>
      </c>
    </row>
    <row r="292" spans="9:11" x14ac:dyDescent="0.25">
      <c r="I292" s="2" t="s">
        <v>1485</v>
      </c>
      <c r="J292" s="3">
        <v>290</v>
      </c>
      <c r="K292" s="2" t="s">
        <v>663</v>
      </c>
    </row>
    <row r="293" spans="9:11" x14ac:dyDescent="0.25">
      <c r="I293" s="2" t="s">
        <v>1486</v>
      </c>
      <c r="J293" s="3">
        <v>291</v>
      </c>
      <c r="K293" s="2" t="s">
        <v>664</v>
      </c>
    </row>
    <row r="294" spans="9:11" x14ac:dyDescent="0.25">
      <c r="I294" s="2" t="s">
        <v>1487</v>
      </c>
      <c r="J294" s="3">
        <v>292</v>
      </c>
      <c r="K294" s="2" t="s">
        <v>665</v>
      </c>
    </row>
    <row r="295" spans="9:11" x14ac:dyDescent="0.25">
      <c r="I295" s="2" t="s">
        <v>1488</v>
      </c>
      <c r="J295" s="3">
        <v>293</v>
      </c>
      <c r="K295" s="2" t="s">
        <v>666</v>
      </c>
    </row>
    <row r="296" spans="9:11" x14ac:dyDescent="0.25">
      <c r="I296" s="2" t="s">
        <v>1489</v>
      </c>
      <c r="J296" s="3">
        <v>294</v>
      </c>
      <c r="K296" s="2" t="s">
        <v>667</v>
      </c>
    </row>
    <row r="297" spans="9:11" x14ac:dyDescent="0.25">
      <c r="I297" s="2" t="s">
        <v>1490</v>
      </c>
      <c r="J297" s="3">
        <v>295</v>
      </c>
      <c r="K297" s="2" t="s">
        <v>668</v>
      </c>
    </row>
    <row r="298" spans="9:11" x14ac:dyDescent="0.25">
      <c r="I298" s="2" t="s">
        <v>1491</v>
      </c>
      <c r="J298" s="3">
        <v>296</v>
      </c>
      <c r="K298" s="2" t="s">
        <v>669</v>
      </c>
    </row>
    <row r="299" spans="9:11" x14ac:dyDescent="0.25">
      <c r="I299" s="2" t="s">
        <v>1492</v>
      </c>
      <c r="J299" s="3">
        <v>297</v>
      </c>
      <c r="K299" s="2" t="s">
        <v>670</v>
      </c>
    </row>
    <row r="300" spans="9:11" x14ac:dyDescent="0.25">
      <c r="I300" s="2" t="s">
        <v>1493</v>
      </c>
      <c r="J300" s="3">
        <v>298</v>
      </c>
      <c r="K300" s="2" t="s">
        <v>671</v>
      </c>
    </row>
    <row r="301" spans="9:11" x14ac:dyDescent="0.25">
      <c r="I301" s="2" t="s">
        <v>1494</v>
      </c>
      <c r="J301" s="3">
        <v>299</v>
      </c>
      <c r="K301" s="2" t="s">
        <v>672</v>
      </c>
    </row>
    <row r="302" spans="9:11" x14ac:dyDescent="0.25">
      <c r="I302" s="2" t="s">
        <v>1495</v>
      </c>
      <c r="J302" s="3">
        <v>300</v>
      </c>
      <c r="K302" s="2" t="s">
        <v>673</v>
      </c>
    </row>
    <row r="303" spans="9:11" x14ac:dyDescent="0.25">
      <c r="I303" s="2" t="s">
        <v>1496</v>
      </c>
      <c r="J303" s="3">
        <v>301</v>
      </c>
      <c r="K303" s="2" t="s">
        <v>674</v>
      </c>
    </row>
    <row r="304" spans="9:11" x14ac:dyDescent="0.25">
      <c r="I304" s="2" t="s">
        <v>1497</v>
      </c>
      <c r="J304" s="3">
        <v>302</v>
      </c>
      <c r="K304" s="2" t="s">
        <v>675</v>
      </c>
    </row>
    <row r="305" spans="9:11" x14ac:dyDescent="0.25">
      <c r="I305" s="2" t="s">
        <v>1498</v>
      </c>
      <c r="J305" s="3">
        <v>303</v>
      </c>
      <c r="K305" s="2" t="s">
        <v>676</v>
      </c>
    </row>
    <row r="306" spans="9:11" x14ac:dyDescent="0.25">
      <c r="I306" s="2" t="s">
        <v>1499</v>
      </c>
      <c r="J306" s="3">
        <v>304</v>
      </c>
      <c r="K306" s="2" t="s">
        <v>677</v>
      </c>
    </row>
    <row r="307" spans="9:11" x14ac:dyDescent="0.25">
      <c r="I307" s="2" t="s">
        <v>1500</v>
      </c>
      <c r="J307" s="3">
        <v>305</v>
      </c>
      <c r="K307" s="2" t="s">
        <v>678</v>
      </c>
    </row>
    <row r="308" spans="9:11" x14ac:dyDescent="0.25">
      <c r="I308" s="2" t="s">
        <v>1501</v>
      </c>
      <c r="J308" s="3">
        <v>306</v>
      </c>
      <c r="K308" s="2" t="s">
        <v>679</v>
      </c>
    </row>
    <row r="309" spans="9:11" x14ac:dyDescent="0.25">
      <c r="I309" s="2" t="s">
        <v>1502</v>
      </c>
      <c r="J309" s="3">
        <v>307</v>
      </c>
      <c r="K309" s="2" t="s">
        <v>680</v>
      </c>
    </row>
    <row r="310" spans="9:11" x14ac:dyDescent="0.25">
      <c r="I310" s="2" t="s">
        <v>1503</v>
      </c>
      <c r="J310" s="3">
        <v>308</v>
      </c>
      <c r="K310" s="2" t="s">
        <v>681</v>
      </c>
    </row>
    <row r="311" spans="9:11" x14ac:dyDescent="0.25">
      <c r="I311" s="2" t="s">
        <v>1504</v>
      </c>
      <c r="J311" s="3">
        <v>309</v>
      </c>
      <c r="K311" s="2" t="s">
        <v>682</v>
      </c>
    </row>
    <row r="312" spans="9:11" x14ac:dyDescent="0.25">
      <c r="I312" s="2" t="s">
        <v>1505</v>
      </c>
      <c r="J312" s="3">
        <v>310</v>
      </c>
      <c r="K312" s="2" t="s">
        <v>683</v>
      </c>
    </row>
    <row r="313" spans="9:11" x14ac:dyDescent="0.25">
      <c r="I313" s="2" t="s">
        <v>1506</v>
      </c>
      <c r="J313" s="3">
        <v>311</v>
      </c>
      <c r="K313" s="2" t="s">
        <v>684</v>
      </c>
    </row>
    <row r="314" spans="9:11" x14ac:dyDescent="0.25">
      <c r="I314" s="2" t="s">
        <v>1507</v>
      </c>
      <c r="J314" s="3">
        <v>312</v>
      </c>
      <c r="K314" s="2" t="s">
        <v>685</v>
      </c>
    </row>
    <row r="315" spans="9:11" x14ac:dyDescent="0.25">
      <c r="I315" s="2" t="s">
        <v>1508</v>
      </c>
      <c r="J315" s="3">
        <v>313</v>
      </c>
      <c r="K315" s="2" t="s">
        <v>686</v>
      </c>
    </row>
    <row r="316" spans="9:11" x14ac:dyDescent="0.25">
      <c r="I316" s="2" t="s">
        <v>1509</v>
      </c>
      <c r="J316" s="3">
        <v>314</v>
      </c>
      <c r="K316" s="2" t="s">
        <v>687</v>
      </c>
    </row>
    <row r="317" spans="9:11" x14ac:dyDescent="0.25">
      <c r="I317" s="2" t="s">
        <v>1510</v>
      </c>
      <c r="J317" s="3">
        <v>315</v>
      </c>
      <c r="K317" s="2" t="s">
        <v>688</v>
      </c>
    </row>
    <row r="318" spans="9:11" x14ac:dyDescent="0.25">
      <c r="I318" s="2" t="s">
        <v>1511</v>
      </c>
      <c r="J318" s="3">
        <v>316</v>
      </c>
      <c r="K318" s="2" t="s">
        <v>689</v>
      </c>
    </row>
    <row r="319" spans="9:11" x14ac:dyDescent="0.25">
      <c r="I319" s="2" t="s">
        <v>1512</v>
      </c>
      <c r="J319" s="3">
        <v>317</v>
      </c>
      <c r="K319" s="2" t="s">
        <v>690</v>
      </c>
    </row>
    <row r="320" spans="9:11" x14ac:dyDescent="0.25">
      <c r="I320" s="2" t="s">
        <v>1513</v>
      </c>
      <c r="J320" s="3">
        <v>318</v>
      </c>
      <c r="K320" s="2" t="s">
        <v>691</v>
      </c>
    </row>
    <row r="321" spans="9:11" x14ac:dyDescent="0.25">
      <c r="I321" s="2" t="s">
        <v>1514</v>
      </c>
      <c r="J321" s="3">
        <v>319</v>
      </c>
      <c r="K321" s="2" t="s">
        <v>692</v>
      </c>
    </row>
    <row r="322" spans="9:11" x14ac:dyDescent="0.25">
      <c r="I322" s="2" t="s">
        <v>1515</v>
      </c>
      <c r="J322" s="3">
        <v>320</v>
      </c>
      <c r="K322" s="2" t="s">
        <v>693</v>
      </c>
    </row>
    <row r="323" spans="9:11" x14ac:dyDescent="0.25">
      <c r="I323" s="2" t="s">
        <v>1516</v>
      </c>
      <c r="J323" s="3">
        <v>321</v>
      </c>
      <c r="K323" s="2" t="s">
        <v>694</v>
      </c>
    </row>
    <row r="324" spans="9:11" x14ac:dyDescent="0.25">
      <c r="I324" s="2" t="s">
        <v>1517</v>
      </c>
      <c r="J324" s="3">
        <v>322</v>
      </c>
      <c r="K324" s="2" t="s">
        <v>695</v>
      </c>
    </row>
    <row r="325" spans="9:11" x14ac:dyDescent="0.25">
      <c r="I325" s="2" t="s">
        <v>1518</v>
      </c>
      <c r="J325" s="3">
        <v>323</v>
      </c>
      <c r="K325" s="2" t="s">
        <v>696</v>
      </c>
    </row>
    <row r="326" spans="9:11" x14ac:dyDescent="0.25">
      <c r="I326" s="2" t="s">
        <v>1519</v>
      </c>
      <c r="J326" s="3">
        <v>324</v>
      </c>
      <c r="K326" s="2" t="s">
        <v>697</v>
      </c>
    </row>
    <row r="327" spans="9:11" x14ac:dyDescent="0.25">
      <c r="I327" s="2" t="s">
        <v>1520</v>
      </c>
      <c r="J327" s="3">
        <v>325</v>
      </c>
      <c r="K327" s="2" t="s">
        <v>698</v>
      </c>
    </row>
    <row r="328" spans="9:11" x14ac:dyDescent="0.25">
      <c r="I328" s="2" t="s">
        <v>1521</v>
      </c>
      <c r="J328" s="3">
        <v>326</v>
      </c>
      <c r="K328" s="2" t="s">
        <v>699</v>
      </c>
    </row>
    <row r="329" spans="9:11" x14ac:dyDescent="0.25">
      <c r="I329" s="2" t="s">
        <v>1522</v>
      </c>
      <c r="J329" s="3">
        <v>327</v>
      </c>
      <c r="K329" s="2" t="s">
        <v>700</v>
      </c>
    </row>
    <row r="330" spans="9:11" x14ac:dyDescent="0.25">
      <c r="I330" s="2" t="s">
        <v>1523</v>
      </c>
      <c r="J330" s="3">
        <v>328</v>
      </c>
      <c r="K330" s="2" t="s">
        <v>701</v>
      </c>
    </row>
    <row r="331" spans="9:11" x14ac:dyDescent="0.25">
      <c r="I331" s="2" t="s">
        <v>1524</v>
      </c>
      <c r="J331" s="3">
        <v>329</v>
      </c>
      <c r="K331" s="2" t="s">
        <v>702</v>
      </c>
    </row>
    <row r="332" spans="9:11" x14ac:dyDescent="0.25">
      <c r="I332" s="2" t="s">
        <v>1525</v>
      </c>
      <c r="J332" s="3">
        <v>330</v>
      </c>
      <c r="K332" s="2" t="s">
        <v>703</v>
      </c>
    </row>
    <row r="333" spans="9:11" x14ac:dyDescent="0.25">
      <c r="I333" s="2" t="s">
        <v>1526</v>
      </c>
      <c r="J333" s="3">
        <v>331</v>
      </c>
      <c r="K333" s="2" t="s">
        <v>704</v>
      </c>
    </row>
    <row r="334" spans="9:11" x14ac:dyDescent="0.25">
      <c r="I334" s="2" t="s">
        <v>1527</v>
      </c>
      <c r="J334" s="3">
        <v>332</v>
      </c>
      <c r="K334" s="2" t="s">
        <v>705</v>
      </c>
    </row>
    <row r="335" spans="9:11" x14ac:dyDescent="0.25">
      <c r="I335" s="2" t="s">
        <v>1528</v>
      </c>
      <c r="J335" s="3">
        <v>333</v>
      </c>
      <c r="K335" s="2" t="s">
        <v>706</v>
      </c>
    </row>
    <row r="336" spans="9:11" x14ac:dyDescent="0.25">
      <c r="I336" s="2" t="s">
        <v>1529</v>
      </c>
      <c r="J336" s="3">
        <v>334</v>
      </c>
      <c r="K336" s="2" t="s">
        <v>707</v>
      </c>
    </row>
    <row r="337" spans="9:11" x14ac:dyDescent="0.25">
      <c r="I337" s="2" t="s">
        <v>1530</v>
      </c>
      <c r="J337" s="3">
        <v>335</v>
      </c>
      <c r="K337" s="2" t="s">
        <v>708</v>
      </c>
    </row>
    <row r="338" spans="9:11" x14ac:dyDescent="0.25">
      <c r="I338" s="2" t="s">
        <v>1531</v>
      </c>
      <c r="J338" s="3">
        <v>336</v>
      </c>
      <c r="K338" s="2" t="s">
        <v>709</v>
      </c>
    </row>
    <row r="339" spans="9:11" x14ac:dyDescent="0.25">
      <c r="I339" s="2" t="s">
        <v>1532</v>
      </c>
      <c r="J339" s="3">
        <v>337</v>
      </c>
      <c r="K339" s="2" t="s">
        <v>710</v>
      </c>
    </row>
    <row r="340" spans="9:11" x14ac:dyDescent="0.25">
      <c r="I340" s="2" t="s">
        <v>1533</v>
      </c>
      <c r="J340" s="3">
        <v>338</v>
      </c>
      <c r="K340" s="2" t="s">
        <v>711</v>
      </c>
    </row>
    <row r="341" spans="9:11" x14ac:dyDescent="0.25">
      <c r="I341" s="2" t="s">
        <v>1534</v>
      </c>
      <c r="J341" s="3">
        <v>339</v>
      </c>
      <c r="K341" s="2" t="s">
        <v>712</v>
      </c>
    </row>
    <row r="342" spans="9:11" x14ac:dyDescent="0.25">
      <c r="I342" s="2" t="s">
        <v>1535</v>
      </c>
      <c r="J342" s="3">
        <v>340</v>
      </c>
      <c r="K342" s="2" t="s">
        <v>713</v>
      </c>
    </row>
    <row r="343" spans="9:11" x14ac:dyDescent="0.25">
      <c r="I343" s="2" t="s">
        <v>1536</v>
      </c>
      <c r="J343" s="3">
        <v>341</v>
      </c>
      <c r="K343" s="2" t="s">
        <v>714</v>
      </c>
    </row>
    <row r="344" spans="9:11" x14ac:dyDescent="0.25">
      <c r="I344" s="2" t="s">
        <v>1537</v>
      </c>
      <c r="J344" s="3">
        <v>342</v>
      </c>
      <c r="K344" s="2" t="s">
        <v>715</v>
      </c>
    </row>
    <row r="345" spans="9:11" x14ac:dyDescent="0.25">
      <c r="I345" s="2" t="s">
        <v>1538</v>
      </c>
      <c r="J345" s="3">
        <v>343</v>
      </c>
      <c r="K345" s="2" t="s">
        <v>716</v>
      </c>
    </row>
    <row r="346" spans="9:11" x14ac:dyDescent="0.25">
      <c r="I346" s="2" t="s">
        <v>1539</v>
      </c>
      <c r="J346" s="3">
        <v>344</v>
      </c>
      <c r="K346" s="2" t="s">
        <v>717</v>
      </c>
    </row>
    <row r="347" spans="9:11" x14ac:dyDescent="0.25">
      <c r="I347" s="2" t="s">
        <v>1540</v>
      </c>
      <c r="J347" s="3">
        <v>345</v>
      </c>
      <c r="K347" s="2" t="s">
        <v>718</v>
      </c>
    </row>
    <row r="348" spans="9:11" x14ac:dyDescent="0.25">
      <c r="I348" s="2" t="s">
        <v>1541</v>
      </c>
      <c r="J348" s="3">
        <v>346</v>
      </c>
      <c r="K348" s="2" t="s">
        <v>719</v>
      </c>
    </row>
    <row r="349" spans="9:11" x14ac:dyDescent="0.25">
      <c r="I349" s="2" t="s">
        <v>1542</v>
      </c>
      <c r="J349" s="3">
        <v>347</v>
      </c>
      <c r="K349" s="2" t="s">
        <v>720</v>
      </c>
    </row>
    <row r="350" spans="9:11" x14ac:dyDescent="0.25">
      <c r="I350" s="2" t="s">
        <v>1543</v>
      </c>
      <c r="J350" s="3">
        <v>348</v>
      </c>
      <c r="K350" s="2" t="s">
        <v>721</v>
      </c>
    </row>
    <row r="351" spans="9:11" x14ac:dyDescent="0.25">
      <c r="I351" s="2" t="s">
        <v>1544</v>
      </c>
      <c r="J351" s="3">
        <v>349</v>
      </c>
      <c r="K351" s="2" t="s">
        <v>722</v>
      </c>
    </row>
    <row r="352" spans="9:11" x14ac:dyDescent="0.25">
      <c r="I352" s="2" t="s">
        <v>1545</v>
      </c>
      <c r="J352" s="3">
        <v>350</v>
      </c>
      <c r="K352" s="2" t="s">
        <v>723</v>
      </c>
    </row>
    <row r="353" spans="9:11" x14ac:dyDescent="0.25">
      <c r="I353" s="2" t="s">
        <v>1546</v>
      </c>
      <c r="J353" s="3">
        <v>351</v>
      </c>
      <c r="K353" s="2" t="s">
        <v>724</v>
      </c>
    </row>
    <row r="354" spans="9:11" x14ac:dyDescent="0.25">
      <c r="I354" s="2" t="s">
        <v>1547</v>
      </c>
      <c r="J354" s="3">
        <v>352</v>
      </c>
      <c r="K354" s="2" t="s">
        <v>725</v>
      </c>
    </row>
    <row r="355" spans="9:11" x14ac:dyDescent="0.25">
      <c r="I355" s="2" t="s">
        <v>1548</v>
      </c>
      <c r="J355" s="3">
        <v>353</v>
      </c>
      <c r="K355" s="2" t="s">
        <v>726</v>
      </c>
    </row>
    <row r="356" spans="9:11" x14ac:dyDescent="0.25">
      <c r="I356" s="2" t="s">
        <v>1549</v>
      </c>
      <c r="J356" s="3">
        <v>354</v>
      </c>
      <c r="K356" s="2" t="s">
        <v>727</v>
      </c>
    </row>
    <row r="357" spans="9:11" x14ac:dyDescent="0.25">
      <c r="I357" s="2" t="s">
        <v>1550</v>
      </c>
      <c r="J357" s="3">
        <v>355</v>
      </c>
      <c r="K357" s="2" t="s">
        <v>728</v>
      </c>
    </row>
    <row r="358" spans="9:11" x14ac:dyDescent="0.25">
      <c r="I358" s="2" t="s">
        <v>1551</v>
      </c>
      <c r="J358" s="3">
        <v>356</v>
      </c>
      <c r="K358" s="2" t="s">
        <v>729</v>
      </c>
    </row>
    <row r="359" spans="9:11" x14ac:dyDescent="0.25">
      <c r="I359" s="2" t="s">
        <v>1552</v>
      </c>
      <c r="J359" s="3">
        <v>357</v>
      </c>
      <c r="K359" s="2" t="s">
        <v>730</v>
      </c>
    </row>
    <row r="360" spans="9:11" x14ac:dyDescent="0.25">
      <c r="I360" s="2" t="s">
        <v>1553</v>
      </c>
      <c r="J360" s="3">
        <v>358</v>
      </c>
      <c r="K360" s="2" t="s">
        <v>731</v>
      </c>
    </row>
    <row r="361" spans="9:11" x14ac:dyDescent="0.25">
      <c r="I361" s="2" t="s">
        <v>1554</v>
      </c>
      <c r="J361" s="3">
        <v>359</v>
      </c>
      <c r="K361" s="2" t="s">
        <v>732</v>
      </c>
    </row>
    <row r="362" spans="9:11" x14ac:dyDescent="0.25">
      <c r="I362" s="2" t="s">
        <v>1555</v>
      </c>
      <c r="J362" s="3">
        <v>360</v>
      </c>
      <c r="K362" s="2" t="s">
        <v>733</v>
      </c>
    </row>
    <row r="363" spans="9:11" x14ac:dyDescent="0.25">
      <c r="I363" s="2" t="s">
        <v>1556</v>
      </c>
      <c r="J363" s="3">
        <v>361</v>
      </c>
      <c r="K363" s="2" t="s">
        <v>734</v>
      </c>
    </row>
    <row r="364" spans="9:11" x14ac:dyDescent="0.25">
      <c r="I364" s="2" t="s">
        <v>1557</v>
      </c>
      <c r="J364" s="3">
        <v>362</v>
      </c>
      <c r="K364" s="2" t="s">
        <v>735</v>
      </c>
    </row>
    <row r="365" spans="9:11" x14ac:dyDescent="0.25">
      <c r="I365" s="2" t="s">
        <v>1558</v>
      </c>
      <c r="J365" s="3">
        <v>363</v>
      </c>
      <c r="K365" s="2" t="s">
        <v>736</v>
      </c>
    </row>
    <row r="366" spans="9:11" x14ac:dyDescent="0.25">
      <c r="I366" s="2" t="s">
        <v>1559</v>
      </c>
      <c r="J366" s="3">
        <v>364</v>
      </c>
      <c r="K366" s="2" t="s">
        <v>737</v>
      </c>
    </row>
    <row r="367" spans="9:11" x14ac:dyDescent="0.25">
      <c r="I367" s="2" t="s">
        <v>1560</v>
      </c>
      <c r="J367" s="3">
        <v>365</v>
      </c>
      <c r="K367" s="2" t="s">
        <v>738</v>
      </c>
    </row>
    <row r="368" spans="9:11" x14ac:dyDescent="0.25">
      <c r="I368" s="2" t="s">
        <v>1561</v>
      </c>
      <c r="J368" s="3">
        <v>366</v>
      </c>
      <c r="K368" s="2" t="s">
        <v>739</v>
      </c>
    </row>
    <row r="369" spans="9:11" x14ac:dyDescent="0.25">
      <c r="I369" s="2" t="s">
        <v>1562</v>
      </c>
      <c r="J369" s="3">
        <v>367</v>
      </c>
      <c r="K369" s="2" t="s">
        <v>740</v>
      </c>
    </row>
    <row r="370" spans="9:11" x14ac:dyDescent="0.25">
      <c r="I370" s="2" t="s">
        <v>1563</v>
      </c>
      <c r="J370" s="3">
        <v>368</v>
      </c>
      <c r="K370" s="2" t="s">
        <v>741</v>
      </c>
    </row>
    <row r="371" spans="9:11" x14ac:dyDescent="0.25">
      <c r="I371" s="2" t="s">
        <v>1564</v>
      </c>
      <c r="J371" s="3">
        <v>369</v>
      </c>
      <c r="K371" s="2" t="s">
        <v>742</v>
      </c>
    </row>
    <row r="372" spans="9:11" x14ac:dyDescent="0.25">
      <c r="I372" s="2" t="s">
        <v>1565</v>
      </c>
      <c r="J372" s="3">
        <v>370</v>
      </c>
      <c r="K372" s="2" t="s">
        <v>743</v>
      </c>
    </row>
    <row r="373" spans="9:11" x14ac:dyDescent="0.25">
      <c r="I373" s="2" t="s">
        <v>1566</v>
      </c>
      <c r="J373" s="3">
        <v>371</v>
      </c>
      <c r="K373" s="2" t="s">
        <v>744</v>
      </c>
    </row>
    <row r="374" spans="9:11" x14ac:dyDescent="0.25">
      <c r="I374" s="2" t="s">
        <v>1567</v>
      </c>
      <c r="J374" s="3">
        <v>372</v>
      </c>
      <c r="K374" s="2" t="s">
        <v>745</v>
      </c>
    </row>
    <row r="375" spans="9:11" x14ac:dyDescent="0.25">
      <c r="I375" s="2" t="s">
        <v>1568</v>
      </c>
      <c r="J375" s="3">
        <v>373</v>
      </c>
      <c r="K375" s="2" t="s">
        <v>746</v>
      </c>
    </row>
    <row r="376" spans="9:11" x14ac:dyDescent="0.25">
      <c r="I376" s="2" t="s">
        <v>1569</v>
      </c>
      <c r="J376" s="3">
        <v>374</v>
      </c>
      <c r="K376" s="2" t="s">
        <v>747</v>
      </c>
    </row>
    <row r="377" spans="9:11" x14ac:dyDescent="0.25">
      <c r="I377" s="2" t="s">
        <v>1570</v>
      </c>
      <c r="J377" s="3">
        <v>375</v>
      </c>
      <c r="K377" s="2" t="s">
        <v>748</v>
      </c>
    </row>
    <row r="378" spans="9:11" x14ac:dyDescent="0.25">
      <c r="I378" s="2" t="s">
        <v>1571</v>
      </c>
      <c r="J378" s="3">
        <v>376</v>
      </c>
      <c r="K378" s="2" t="s">
        <v>749</v>
      </c>
    </row>
    <row r="379" spans="9:11" x14ac:dyDescent="0.25">
      <c r="I379" s="2" t="s">
        <v>1572</v>
      </c>
      <c r="J379" s="3">
        <v>377</v>
      </c>
      <c r="K379" s="2" t="s">
        <v>750</v>
      </c>
    </row>
    <row r="380" spans="9:11" x14ac:dyDescent="0.25">
      <c r="I380" s="2" t="s">
        <v>1573</v>
      </c>
      <c r="J380" s="3">
        <v>378</v>
      </c>
      <c r="K380" s="2" t="s">
        <v>751</v>
      </c>
    </row>
    <row r="381" spans="9:11" x14ac:dyDescent="0.25">
      <c r="I381" s="2" t="s">
        <v>1574</v>
      </c>
      <c r="J381" s="3">
        <v>379</v>
      </c>
      <c r="K381" s="2" t="s">
        <v>752</v>
      </c>
    </row>
    <row r="382" spans="9:11" x14ac:dyDescent="0.25">
      <c r="I382" s="2" t="s">
        <v>1575</v>
      </c>
      <c r="J382" s="3">
        <v>380</v>
      </c>
      <c r="K382" s="2" t="s">
        <v>753</v>
      </c>
    </row>
    <row r="383" spans="9:11" x14ac:dyDescent="0.25">
      <c r="I383" s="2" t="s">
        <v>1576</v>
      </c>
      <c r="J383" s="3">
        <v>381</v>
      </c>
      <c r="K383" s="2" t="s">
        <v>754</v>
      </c>
    </row>
    <row r="384" spans="9:11" x14ac:dyDescent="0.25">
      <c r="I384" s="2" t="s">
        <v>1577</v>
      </c>
      <c r="J384" s="3">
        <v>382</v>
      </c>
      <c r="K384" s="2" t="s">
        <v>755</v>
      </c>
    </row>
    <row r="385" spans="9:11" x14ac:dyDescent="0.25">
      <c r="I385" s="2" t="s">
        <v>1578</v>
      </c>
      <c r="J385" s="3">
        <v>383</v>
      </c>
      <c r="K385" s="2" t="s">
        <v>756</v>
      </c>
    </row>
    <row r="386" spans="9:11" x14ac:dyDescent="0.25">
      <c r="I386" s="2" t="s">
        <v>1579</v>
      </c>
      <c r="J386" s="3">
        <v>384</v>
      </c>
      <c r="K386" s="2" t="s">
        <v>757</v>
      </c>
    </row>
    <row r="387" spans="9:11" x14ac:dyDescent="0.25">
      <c r="I387" s="2" t="s">
        <v>1580</v>
      </c>
      <c r="J387" s="3">
        <v>385</v>
      </c>
      <c r="K387" s="2" t="s">
        <v>758</v>
      </c>
    </row>
    <row r="388" spans="9:11" x14ac:dyDescent="0.25">
      <c r="I388" s="2" t="s">
        <v>1581</v>
      </c>
      <c r="J388" s="3">
        <v>386</v>
      </c>
      <c r="K388" s="2" t="s">
        <v>759</v>
      </c>
    </row>
    <row r="389" spans="9:11" x14ac:dyDescent="0.25">
      <c r="I389" s="2" t="s">
        <v>1582</v>
      </c>
      <c r="J389" s="3">
        <v>387</v>
      </c>
      <c r="K389" s="2" t="s">
        <v>760</v>
      </c>
    </row>
    <row r="390" spans="9:11" x14ac:dyDescent="0.25">
      <c r="I390" s="2" t="s">
        <v>1583</v>
      </c>
      <c r="J390" s="3">
        <v>388</v>
      </c>
      <c r="K390" s="2" t="s">
        <v>761</v>
      </c>
    </row>
    <row r="391" spans="9:11" x14ac:dyDescent="0.25">
      <c r="I391" s="2" t="s">
        <v>1584</v>
      </c>
      <c r="J391" s="3">
        <v>389</v>
      </c>
      <c r="K391" s="2" t="s">
        <v>762</v>
      </c>
    </row>
    <row r="392" spans="9:11" x14ac:dyDescent="0.25">
      <c r="I392" s="2" t="s">
        <v>1585</v>
      </c>
      <c r="J392" s="3">
        <v>390</v>
      </c>
      <c r="K392" s="2" t="s">
        <v>763</v>
      </c>
    </row>
    <row r="393" spans="9:11" x14ac:dyDescent="0.25">
      <c r="I393" s="2" t="s">
        <v>1586</v>
      </c>
      <c r="J393" s="3">
        <v>391</v>
      </c>
      <c r="K393" s="2" t="s">
        <v>764</v>
      </c>
    </row>
    <row r="394" spans="9:11" x14ac:dyDescent="0.25">
      <c r="I394" s="2" t="s">
        <v>1587</v>
      </c>
      <c r="J394" s="3">
        <v>392</v>
      </c>
      <c r="K394" s="2" t="s">
        <v>765</v>
      </c>
    </row>
    <row r="395" spans="9:11" x14ac:dyDescent="0.25">
      <c r="I395" s="2" t="s">
        <v>1588</v>
      </c>
      <c r="J395" s="3">
        <v>393</v>
      </c>
      <c r="K395" s="2" t="s">
        <v>766</v>
      </c>
    </row>
    <row r="396" spans="9:11" x14ac:dyDescent="0.25">
      <c r="I396" s="2" t="s">
        <v>1589</v>
      </c>
      <c r="J396" s="3">
        <v>394</v>
      </c>
      <c r="K396" s="2" t="s">
        <v>767</v>
      </c>
    </row>
    <row r="397" spans="9:11" x14ac:dyDescent="0.25">
      <c r="I397" s="2" t="s">
        <v>1590</v>
      </c>
      <c r="J397" s="3">
        <v>395</v>
      </c>
      <c r="K397" s="2" t="s">
        <v>768</v>
      </c>
    </row>
    <row r="398" spans="9:11" x14ac:dyDescent="0.25">
      <c r="I398" s="2" t="s">
        <v>1591</v>
      </c>
      <c r="J398" s="3">
        <v>396</v>
      </c>
      <c r="K398" s="2" t="s">
        <v>769</v>
      </c>
    </row>
    <row r="399" spans="9:11" x14ac:dyDescent="0.25">
      <c r="I399" s="2" t="s">
        <v>1592</v>
      </c>
      <c r="J399" s="3">
        <v>397</v>
      </c>
      <c r="K399" s="2" t="s">
        <v>770</v>
      </c>
    </row>
    <row r="400" spans="9:11" x14ac:dyDescent="0.25">
      <c r="I400" s="2" t="s">
        <v>1593</v>
      </c>
      <c r="J400" s="3">
        <v>398</v>
      </c>
      <c r="K400" s="2" t="s">
        <v>771</v>
      </c>
    </row>
    <row r="401" spans="9:11" x14ac:dyDescent="0.25">
      <c r="I401" s="2" t="s">
        <v>1594</v>
      </c>
      <c r="J401" s="3">
        <v>399</v>
      </c>
      <c r="K401" s="2" t="s">
        <v>772</v>
      </c>
    </row>
    <row r="402" spans="9:11" x14ac:dyDescent="0.25">
      <c r="I402" s="2" t="s">
        <v>1595</v>
      </c>
      <c r="J402" s="3">
        <v>400</v>
      </c>
      <c r="K402" s="2" t="s">
        <v>773</v>
      </c>
    </row>
    <row r="403" spans="9:11" x14ac:dyDescent="0.25">
      <c r="I403" s="2" t="s">
        <v>1596</v>
      </c>
      <c r="J403" s="3">
        <v>401</v>
      </c>
      <c r="K403" s="2" t="s">
        <v>774</v>
      </c>
    </row>
    <row r="404" spans="9:11" x14ac:dyDescent="0.25">
      <c r="I404" s="2" t="s">
        <v>1597</v>
      </c>
      <c r="J404" s="3">
        <v>402</v>
      </c>
      <c r="K404" s="2" t="s">
        <v>775</v>
      </c>
    </row>
    <row r="405" spans="9:11" x14ac:dyDescent="0.25">
      <c r="I405" s="2" t="s">
        <v>1598</v>
      </c>
      <c r="J405" s="3">
        <v>403</v>
      </c>
      <c r="K405" s="2" t="s">
        <v>776</v>
      </c>
    </row>
    <row r="406" spans="9:11" x14ac:dyDescent="0.25">
      <c r="I406" s="2" t="s">
        <v>1599</v>
      </c>
      <c r="J406" s="3">
        <v>404</v>
      </c>
      <c r="K406" s="2" t="s">
        <v>777</v>
      </c>
    </row>
    <row r="407" spans="9:11" x14ac:dyDescent="0.25">
      <c r="I407" s="2" t="s">
        <v>1600</v>
      </c>
      <c r="J407" s="3">
        <v>405</v>
      </c>
      <c r="K407" s="2" t="s">
        <v>778</v>
      </c>
    </row>
    <row r="408" spans="9:11" x14ac:dyDescent="0.25">
      <c r="I408" s="2" t="s">
        <v>1601</v>
      </c>
      <c r="J408" s="3">
        <v>406</v>
      </c>
      <c r="K408" s="2" t="s">
        <v>779</v>
      </c>
    </row>
    <row r="409" spans="9:11" x14ac:dyDescent="0.25">
      <c r="I409" s="2" t="s">
        <v>1602</v>
      </c>
      <c r="J409" s="3">
        <v>407</v>
      </c>
      <c r="K409" s="2" t="s">
        <v>780</v>
      </c>
    </row>
    <row r="410" spans="9:11" x14ac:dyDescent="0.25">
      <c r="I410" s="2" t="s">
        <v>1603</v>
      </c>
      <c r="J410" s="3">
        <v>408</v>
      </c>
      <c r="K410" s="2" t="s">
        <v>781</v>
      </c>
    </row>
    <row r="411" spans="9:11" x14ac:dyDescent="0.25">
      <c r="I411" s="2" t="s">
        <v>1604</v>
      </c>
      <c r="J411" s="3">
        <v>409</v>
      </c>
      <c r="K411" s="2" t="s">
        <v>782</v>
      </c>
    </row>
    <row r="412" spans="9:11" x14ac:dyDescent="0.25">
      <c r="I412" s="2" t="s">
        <v>1605</v>
      </c>
      <c r="J412" s="3">
        <v>410</v>
      </c>
      <c r="K412" s="2" t="s">
        <v>783</v>
      </c>
    </row>
    <row r="413" spans="9:11" x14ac:dyDescent="0.25">
      <c r="I413" s="2" t="s">
        <v>1606</v>
      </c>
      <c r="J413" s="3">
        <v>411</v>
      </c>
      <c r="K413" s="2" t="s">
        <v>784</v>
      </c>
    </row>
    <row r="414" spans="9:11" x14ac:dyDescent="0.25">
      <c r="I414" s="2" t="s">
        <v>1607</v>
      </c>
      <c r="J414" s="3">
        <v>412</v>
      </c>
      <c r="K414" s="2" t="s">
        <v>785</v>
      </c>
    </row>
    <row r="415" spans="9:11" x14ac:dyDescent="0.25">
      <c r="I415" s="2" t="s">
        <v>1608</v>
      </c>
      <c r="J415" s="3">
        <v>413</v>
      </c>
      <c r="K415" s="2" t="s">
        <v>786</v>
      </c>
    </row>
    <row r="416" spans="9:11" x14ac:dyDescent="0.25">
      <c r="I416" s="2" t="s">
        <v>1609</v>
      </c>
      <c r="J416" s="3">
        <v>414</v>
      </c>
      <c r="K416" s="2" t="s">
        <v>787</v>
      </c>
    </row>
    <row r="417" spans="9:11" x14ac:dyDescent="0.25">
      <c r="I417" s="2" t="s">
        <v>1610</v>
      </c>
      <c r="J417" s="3">
        <v>415</v>
      </c>
      <c r="K417" s="2" t="s">
        <v>788</v>
      </c>
    </row>
    <row r="418" spans="9:11" x14ac:dyDescent="0.25">
      <c r="I418" s="2" t="s">
        <v>1611</v>
      </c>
      <c r="J418" s="3">
        <v>416</v>
      </c>
      <c r="K418" s="2" t="s">
        <v>789</v>
      </c>
    </row>
    <row r="419" spans="9:11" x14ac:dyDescent="0.25">
      <c r="I419" s="2" t="s">
        <v>1612</v>
      </c>
      <c r="J419" s="3">
        <v>417</v>
      </c>
      <c r="K419" s="2" t="s">
        <v>790</v>
      </c>
    </row>
    <row r="420" spans="9:11" x14ac:dyDescent="0.25">
      <c r="I420" s="2" t="s">
        <v>1613</v>
      </c>
      <c r="J420" s="3">
        <v>418</v>
      </c>
      <c r="K420" s="2" t="s">
        <v>791</v>
      </c>
    </row>
    <row r="421" spans="9:11" x14ac:dyDescent="0.25">
      <c r="I421" s="2" t="s">
        <v>1614</v>
      </c>
      <c r="J421" s="3">
        <v>419</v>
      </c>
      <c r="K421" s="2" t="s">
        <v>792</v>
      </c>
    </row>
    <row r="422" spans="9:11" x14ac:dyDescent="0.25">
      <c r="I422" s="2" t="s">
        <v>1615</v>
      </c>
      <c r="J422" s="3">
        <v>420</v>
      </c>
      <c r="K422" s="2" t="s">
        <v>793</v>
      </c>
    </row>
    <row r="423" spans="9:11" x14ac:dyDescent="0.25">
      <c r="I423" s="2" t="s">
        <v>1616</v>
      </c>
      <c r="J423" s="3">
        <v>421</v>
      </c>
      <c r="K423" s="2" t="s">
        <v>794</v>
      </c>
    </row>
    <row r="424" spans="9:11" x14ac:dyDescent="0.25">
      <c r="I424" s="2" t="s">
        <v>1617</v>
      </c>
      <c r="J424" s="3">
        <v>422</v>
      </c>
      <c r="K424" s="2" t="s">
        <v>795</v>
      </c>
    </row>
    <row r="425" spans="9:11" x14ac:dyDescent="0.25">
      <c r="I425" s="2" t="s">
        <v>1618</v>
      </c>
      <c r="J425" s="3">
        <v>423</v>
      </c>
      <c r="K425" s="2" t="s">
        <v>796</v>
      </c>
    </row>
    <row r="426" spans="9:11" x14ac:dyDescent="0.25">
      <c r="I426" s="2" t="s">
        <v>1619</v>
      </c>
      <c r="J426" s="3">
        <v>424</v>
      </c>
      <c r="K426" s="2" t="s">
        <v>797</v>
      </c>
    </row>
    <row r="427" spans="9:11" x14ac:dyDescent="0.25">
      <c r="I427" s="2" t="s">
        <v>1620</v>
      </c>
      <c r="J427" s="3">
        <v>425</v>
      </c>
      <c r="K427" s="2" t="s">
        <v>798</v>
      </c>
    </row>
    <row r="428" spans="9:11" x14ac:dyDescent="0.25">
      <c r="I428" s="2" t="s">
        <v>1621</v>
      </c>
      <c r="J428" s="3">
        <v>426</v>
      </c>
      <c r="K428" s="2" t="s">
        <v>799</v>
      </c>
    </row>
    <row r="429" spans="9:11" x14ac:dyDescent="0.25">
      <c r="I429" s="2" t="s">
        <v>1622</v>
      </c>
      <c r="J429" s="3">
        <v>427</v>
      </c>
      <c r="K429" s="2" t="s">
        <v>800</v>
      </c>
    </row>
    <row r="430" spans="9:11" x14ac:dyDescent="0.25">
      <c r="I430" s="2" t="s">
        <v>1623</v>
      </c>
      <c r="J430" s="3">
        <v>428</v>
      </c>
      <c r="K430" s="2" t="s">
        <v>801</v>
      </c>
    </row>
    <row r="431" spans="9:11" x14ac:dyDescent="0.25">
      <c r="I431" s="2" t="s">
        <v>1624</v>
      </c>
      <c r="J431" s="3">
        <v>429</v>
      </c>
      <c r="K431" s="2" t="s">
        <v>802</v>
      </c>
    </row>
    <row r="432" spans="9:11" x14ac:dyDescent="0.25">
      <c r="I432" s="2" t="s">
        <v>1625</v>
      </c>
      <c r="J432" s="3">
        <v>430</v>
      </c>
      <c r="K432" s="2" t="s">
        <v>803</v>
      </c>
    </row>
    <row r="433" spans="9:11" x14ac:dyDescent="0.25">
      <c r="I433" s="2" t="s">
        <v>1626</v>
      </c>
      <c r="J433" s="3">
        <v>431</v>
      </c>
      <c r="K433" s="2" t="s">
        <v>804</v>
      </c>
    </row>
    <row r="434" spans="9:11" x14ac:dyDescent="0.25">
      <c r="I434" s="2" t="s">
        <v>1627</v>
      </c>
      <c r="J434" s="3">
        <v>432</v>
      </c>
      <c r="K434" s="2" t="s">
        <v>805</v>
      </c>
    </row>
    <row r="435" spans="9:11" x14ac:dyDescent="0.25">
      <c r="I435" s="2" t="s">
        <v>1628</v>
      </c>
      <c r="J435" s="3">
        <v>433</v>
      </c>
      <c r="K435" s="2" t="s">
        <v>806</v>
      </c>
    </row>
    <row r="436" spans="9:11" x14ac:dyDescent="0.25">
      <c r="I436" s="2" t="s">
        <v>1629</v>
      </c>
      <c r="J436" s="3">
        <v>434</v>
      </c>
      <c r="K436" s="2" t="s">
        <v>807</v>
      </c>
    </row>
    <row r="437" spans="9:11" x14ac:dyDescent="0.25">
      <c r="I437" s="2" t="s">
        <v>1630</v>
      </c>
      <c r="J437" s="3">
        <v>435</v>
      </c>
      <c r="K437" s="2" t="s">
        <v>808</v>
      </c>
    </row>
    <row r="438" spans="9:11" x14ac:dyDescent="0.25">
      <c r="I438" s="2" t="s">
        <v>1631</v>
      </c>
      <c r="J438" s="3">
        <v>436</v>
      </c>
      <c r="K438" s="2" t="s">
        <v>809</v>
      </c>
    </row>
    <row r="439" spans="9:11" x14ac:dyDescent="0.25">
      <c r="I439" s="2" t="s">
        <v>1632</v>
      </c>
      <c r="J439" s="3">
        <v>437</v>
      </c>
      <c r="K439" s="2" t="s">
        <v>810</v>
      </c>
    </row>
    <row r="440" spans="9:11" x14ac:dyDescent="0.25">
      <c r="I440" s="2" t="s">
        <v>1633</v>
      </c>
      <c r="J440" s="3">
        <v>438</v>
      </c>
      <c r="K440" s="2" t="s">
        <v>811</v>
      </c>
    </row>
    <row r="441" spans="9:11" x14ac:dyDescent="0.25">
      <c r="I441" s="2" t="s">
        <v>1634</v>
      </c>
      <c r="J441" s="3">
        <v>439</v>
      </c>
      <c r="K441" s="2" t="s">
        <v>812</v>
      </c>
    </row>
    <row r="442" spans="9:11" x14ac:dyDescent="0.25">
      <c r="I442" s="2" t="s">
        <v>1635</v>
      </c>
      <c r="J442" s="3">
        <v>440</v>
      </c>
      <c r="K442" s="2" t="s">
        <v>813</v>
      </c>
    </row>
    <row r="443" spans="9:11" x14ac:dyDescent="0.25">
      <c r="I443" s="2" t="s">
        <v>1636</v>
      </c>
      <c r="J443" s="3">
        <v>441</v>
      </c>
      <c r="K443" s="2" t="s">
        <v>814</v>
      </c>
    </row>
    <row r="444" spans="9:11" x14ac:dyDescent="0.25">
      <c r="I444" s="2" t="s">
        <v>1637</v>
      </c>
      <c r="J444" s="3">
        <v>442</v>
      </c>
      <c r="K444" s="2" t="s">
        <v>815</v>
      </c>
    </row>
    <row r="445" spans="9:11" x14ac:dyDescent="0.25">
      <c r="I445" s="2" t="s">
        <v>1638</v>
      </c>
      <c r="J445" s="3">
        <v>443</v>
      </c>
      <c r="K445" s="2" t="s">
        <v>816</v>
      </c>
    </row>
    <row r="446" spans="9:11" x14ac:dyDescent="0.25">
      <c r="I446" s="2" t="s">
        <v>1639</v>
      </c>
      <c r="J446" s="3">
        <v>444</v>
      </c>
      <c r="K446" s="2" t="s">
        <v>817</v>
      </c>
    </row>
    <row r="447" spans="9:11" x14ac:dyDescent="0.25">
      <c r="I447" s="2" t="s">
        <v>1640</v>
      </c>
      <c r="J447" s="3">
        <v>445</v>
      </c>
      <c r="K447" s="2" t="s">
        <v>818</v>
      </c>
    </row>
    <row r="448" spans="9:11" x14ac:dyDescent="0.25">
      <c r="I448" s="2" t="s">
        <v>1641</v>
      </c>
      <c r="J448" s="3">
        <v>446</v>
      </c>
      <c r="K448" s="2" t="s">
        <v>819</v>
      </c>
    </row>
    <row r="449" spans="9:11" x14ac:dyDescent="0.25">
      <c r="I449" s="2" t="s">
        <v>1642</v>
      </c>
      <c r="J449" s="3">
        <v>447</v>
      </c>
      <c r="K449" s="2" t="s">
        <v>820</v>
      </c>
    </row>
    <row r="450" spans="9:11" x14ac:dyDescent="0.25">
      <c r="I450" s="2" t="s">
        <v>1643</v>
      </c>
      <c r="J450" s="3">
        <v>448</v>
      </c>
      <c r="K450" s="2" t="s">
        <v>821</v>
      </c>
    </row>
    <row r="451" spans="9:11" x14ac:dyDescent="0.25">
      <c r="I451" s="2" t="s">
        <v>1644</v>
      </c>
      <c r="J451" s="3">
        <v>449</v>
      </c>
      <c r="K451" s="2" t="s">
        <v>822</v>
      </c>
    </row>
    <row r="452" spans="9:11" x14ac:dyDescent="0.25">
      <c r="I452" s="2" t="s">
        <v>1645</v>
      </c>
      <c r="J452" s="3">
        <v>450</v>
      </c>
      <c r="K452" s="2" t="s">
        <v>823</v>
      </c>
    </row>
    <row r="453" spans="9:11" x14ac:dyDescent="0.25">
      <c r="I453" s="2" t="s">
        <v>1646</v>
      </c>
      <c r="J453" s="3">
        <v>451</v>
      </c>
      <c r="K453" s="2" t="s">
        <v>824</v>
      </c>
    </row>
    <row r="454" spans="9:11" x14ac:dyDescent="0.25">
      <c r="I454" s="2" t="s">
        <v>1647</v>
      </c>
      <c r="J454" s="3">
        <v>452</v>
      </c>
      <c r="K454" s="2" t="s">
        <v>825</v>
      </c>
    </row>
    <row r="455" spans="9:11" x14ac:dyDescent="0.25">
      <c r="I455" s="2" t="s">
        <v>1648</v>
      </c>
      <c r="J455" s="3">
        <v>453</v>
      </c>
      <c r="K455" s="2" t="s">
        <v>826</v>
      </c>
    </row>
    <row r="456" spans="9:11" x14ac:dyDescent="0.25">
      <c r="I456" s="2" t="s">
        <v>1649</v>
      </c>
      <c r="J456" s="3">
        <v>454</v>
      </c>
      <c r="K456" s="2" t="s">
        <v>827</v>
      </c>
    </row>
    <row r="457" spans="9:11" x14ac:dyDescent="0.25">
      <c r="I457" s="2" t="s">
        <v>1650</v>
      </c>
      <c r="J457" s="3">
        <v>455</v>
      </c>
      <c r="K457" s="2" t="s">
        <v>828</v>
      </c>
    </row>
    <row r="458" spans="9:11" x14ac:dyDescent="0.25">
      <c r="I458" s="2" t="s">
        <v>1651</v>
      </c>
      <c r="J458" s="3">
        <v>456</v>
      </c>
      <c r="K458" s="2" t="s">
        <v>829</v>
      </c>
    </row>
    <row r="459" spans="9:11" x14ac:dyDescent="0.25">
      <c r="I459" s="2" t="s">
        <v>1652</v>
      </c>
      <c r="J459" s="3">
        <v>457</v>
      </c>
      <c r="K459" s="2" t="s">
        <v>830</v>
      </c>
    </row>
    <row r="460" spans="9:11" x14ac:dyDescent="0.25">
      <c r="I460" s="2" t="s">
        <v>1653</v>
      </c>
      <c r="J460" s="3">
        <v>458</v>
      </c>
      <c r="K460" s="2" t="s">
        <v>831</v>
      </c>
    </row>
    <row r="461" spans="9:11" x14ac:dyDescent="0.25">
      <c r="I461" s="2" t="s">
        <v>1654</v>
      </c>
      <c r="J461" s="3">
        <v>459</v>
      </c>
      <c r="K461" s="2" t="s">
        <v>832</v>
      </c>
    </row>
    <row r="462" spans="9:11" x14ac:dyDescent="0.25">
      <c r="I462" s="2" t="s">
        <v>1655</v>
      </c>
      <c r="J462" s="3">
        <v>460</v>
      </c>
      <c r="K462" s="2" t="s">
        <v>833</v>
      </c>
    </row>
    <row r="463" spans="9:11" x14ac:dyDescent="0.25">
      <c r="I463" s="2" t="s">
        <v>1656</v>
      </c>
      <c r="J463" s="3">
        <v>461</v>
      </c>
      <c r="K463" s="2" t="s">
        <v>834</v>
      </c>
    </row>
    <row r="464" spans="9:11" x14ac:dyDescent="0.25">
      <c r="I464" s="2" t="s">
        <v>1657</v>
      </c>
      <c r="J464" s="3">
        <v>462</v>
      </c>
      <c r="K464" s="2" t="s">
        <v>835</v>
      </c>
    </row>
    <row r="465" spans="9:11" x14ac:dyDescent="0.25">
      <c r="I465" s="2" t="s">
        <v>1658</v>
      </c>
      <c r="J465" s="3">
        <v>463</v>
      </c>
      <c r="K465" s="2" t="s">
        <v>836</v>
      </c>
    </row>
    <row r="466" spans="9:11" x14ac:dyDescent="0.25">
      <c r="I466" s="2" t="s">
        <v>1659</v>
      </c>
      <c r="J466" s="3">
        <v>464</v>
      </c>
      <c r="K466" s="2" t="s">
        <v>837</v>
      </c>
    </row>
    <row r="467" spans="9:11" x14ac:dyDescent="0.25">
      <c r="I467" s="2" t="s">
        <v>1660</v>
      </c>
      <c r="J467" s="3">
        <v>465</v>
      </c>
      <c r="K467" s="2" t="s">
        <v>838</v>
      </c>
    </row>
    <row r="468" spans="9:11" x14ac:dyDescent="0.25">
      <c r="I468" s="2" t="s">
        <v>1661</v>
      </c>
      <c r="J468" s="3">
        <v>466</v>
      </c>
      <c r="K468" s="2" t="s">
        <v>839</v>
      </c>
    </row>
    <row r="469" spans="9:11" x14ac:dyDescent="0.25">
      <c r="I469" s="2" t="s">
        <v>1662</v>
      </c>
      <c r="J469" s="3">
        <v>467</v>
      </c>
      <c r="K469" s="2" t="s">
        <v>840</v>
      </c>
    </row>
    <row r="470" spans="9:11" x14ac:dyDescent="0.25">
      <c r="I470" s="2" t="s">
        <v>1663</v>
      </c>
      <c r="J470" s="3">
        <v>468</v>
      </c>
      <c r="K470" s="2" t="s">
        <v>841</v>
      </c>
    </row>
    <row r="471" spans="9:11" x14ac:dyDescent="0.25">
      <c r="I471" s="2" t="s">
        <v>1664</v>
      </c>
      <c r="J471" s="3">
        <v>469</v>
      </c>
      <c r="K471" s="2" t="s">
        <v>842</v>
      </c>
    </row>
    <row r="472" spans="9:11" x14ac:dyDescent="0.25">
      <c r="I472" s="2" t="s">
        <v>1665</v>
      </c>
      <c r="J472" s="3">
        <v>470</v>
      </c>
      <c r="K472" s="2" t="s">
        <v>843</v>
      </c>
    </row>
    <row r="473" spans="9:11" x14ac:dyDescent="0.25">
      <c r="I473" s="2" t="s">
        <v>1666</v>
      </c>
      <c r="J473" s="3">
        <v>471</v>
      </c>
      <c r="K473" s="2" t="s">
        <v>844</v>
      </c>
    </row>
    <row r="474" spans="9:11" x14ac:dyDescent="0.25">
      <c r="I474" s="2" t="s">
        <v>1667</v>
      </c>
      <c r="J474" s="3">
        <v>472</v>
      </c>
      <c r="K474" s="2" t="s">
        <v>845</v>
      </c>
    </row>
    <row r="475" spans="9:11" x14ac:dyDescent="0.25">
      <c r="I475" s="2" t="s">
        <v>1668</v>
      </c>
      <c r="J475" s="3">
        <v>473</v>
      </c>
      <c r="K475" s="2" t="s">
        <v>846</v>
      </c>
    </row>
    <row r="476" spans="9:11" x14ac:dyDescent="0.25">
      <c r="I476" s="2" t="s">
        <v>1669</v>
      </c>
      <c r="J476" s="3">
        <v>474</v>
      </c>
      <c r="K476" s="2" t="s">
        <v>847</v>
      </c>
    </row>
    <row r="477" spans="9:11" x14ac:dyDescent="0.25">
      <c r="I477" s="2" t="s">
        <v>1670</v>
      </c>
      <c r="J477" s="3">
        <v>475</v>
      </c>
      <c r="K477" s="2" t="s">
        <v>848</v>
      </c>
    </row>
    <row r="478" spans="9:11" x14ac:dyDescent="0.25">
      <c r="I478" s="2" t="s">
        <v>1671</v>
      </c>
      <c r="J478" s="3">
        <v>476</v>
      </c>
      <c r="K478" s="2" t="s">
        <v>849</v>
      </c>
    </row>
    <row r="479" spans="9:11" x14ac:dyDescent="0.25">
      <c r="I479" s="2" t="s">
        <v>1672</v>
      </c>
      <c r="J479" s="3">
        <v>477</v>
      </c>
      <c r="K479" s="2" t="s">
        <v>850</v>
      </c>
    </row>
    <row r="480" spans="9:11" x14ac:dyDescent="0.25">
      <c r="I480" s="2" t="s">
        <v>1673</v>
      </c>
      <c r="J480" s="3">
        <v>478</v>
      </c>
      <c r="K480" s="2" t="s">
        <v>851</v>
      </c>
    </row>
    <row r="481" spans="9:11" x14ac:dyDescent="0.25">
      <c r="I481" s="2" t="s">
        <v>1674</v>
      </c>
      <c r="J481" s="3">
        <v>479</v>
      </c>
      <c r="K481" s="2" t="s">
        <v>852</v>
      </c>
    </row>
    <row r="482" spans="9:11" x14ac:dyDescent="0.25">
      <c r="I482" s="2" t="s">
        <v>1675</v>
      </c>
      <c r="J482" s="3">
        <v>480</v>
      </c>
      <c r="K482" s="2" t="s">
        <v>853</v>
      </c>
    </row>
    <row r="483" spans="9:11" x14ac:dyDescent="0.25">
      <c r="I483" s="2" t="s">
        <v>1676</v>
      </c>
      <c r="J483" s="3">
        <v>481</v>
      </c>
      <c r="K483" s="2" t="s">
        <v>854</v>
      </c>
    </row>
    <row r="484" spans="9:11" x14ac:dyDescent="0.25">
      <c r="I484" s="2" t="s">
        <v>1677</v>
      </c>
      <c r="J484" s="3">
        <v>482</v>
      </c>
      <c r="K484" s="2" t="s">
        <v>855</v>
      </c>
    </row>
    <row r="485" spans="9:11" x14ac:dyDescent="0.25">
      <c r="I485" s="2" t="s">
        <v>1678</v>
      </c>
      <c r="J485" s="3">
        <v>483</v>
      </c>
      <c r="K485" s="2" t="s">
        <v>856</v>
      </c>
    </row>
    <row r="486" spans="9:11" x14ac:dyDescent="0.25">
      <c r="I486" s="2" t="s">
        <v>1679</v>
      </c>
      <c r="J486" s="3">
        <v>484</v>
      </c>
      <c r="K486" s="2" t="s">
        <v>857</v>
      </c>
    </row>
    <row r="487" spans="9:11" x14ac:dyDescent="0.25">
      <c r="I487" s="2" t="s">
        <v>1680</v>
      </c>
      <c r="J487" s="3">
        <v>485</v>
      </c>
      <c r="K487" s="2" t="s">
        <v>858</v>
      </c>
    </row>
    <row r="488" spans="9:11" x14ac:dyDescent="0.25">
      <c r="I488" s="2" t="s">
        <v>1681</v>
      </c>
      <c r="J488" s="3">
        <v>486</v>
      </c>
      <c r="K488" s="2" t="s">
        <v>859</v>
      </c>
    </row>
    <row r="489" spans="9:11" x14ac:dyDescent="0.25">
      <c r="I489" s="2" t="s">
        <v>1682</v>
      </c>
      <c r="J489" s="3">
        <v>487</v>
      </c>
      <c r="K489" s="2" t="s">
        <v>860</v>
      </c>
    </row>
    <row r="490" spans="9:11" x14ac:dyDescent="0.25">
      <c r="I490" s="2" t="s">
        <v>1683</v>
      </c>
      <c r="J490" s="3">
        <v>488</v>
      </c>
      <c r="K490" s="2" t="s">
        <v>861</v>
      </c>
    </row>
    <row r="491" spans="9:11" x14ac:dyDescent="0.25">
      <c r="I491" s="2" t="s">
        <v>1684</v>
      </c>
      <c r="J491" s="3">
        <v>489</v>
      </c>
      <c r="K491" s="2" t="s">
        <v>862</v>
      </c>
    </row>
    <row r="492" spans="9:11" x14ac:dyDescent="0.25">
      <c r="I492" s="2" t="s">
        <v>1685</v>
      </c>
      <c r="J492" s="3">
        <v>490</v>
      </c>
      <c r="K492" s="2" t="s">
        <v>863</v>
      </c>
    </row>
    <row r="493" spans="9:11" x14ac:dyDescent="0.25">
      <c r="I493" s="2" t="s">
        <v>1686</v>
      </c>
      <c r="J493" s="3">
        <v>491</v>
      </c>
      <c r="K493" s="2" t="s">
        <v>864</v>
      </c>
    </row>
    <row r="494" spans="9:11" x14ac:dyDescent="0.25">
      <c r="I494" s="2" t="s">
        <v>1687</v>
      </c>
      <c r="J494" s="3">
        <v>492</v>
      </c>
      <c r="K494" s="2" t="s">
        <v>865</v>
      </c>
    </row>
    <row r="495" spans="9:11" x14ac:dyDescent="0.25">
      <c r="I495" s="2" t="s">
        <v>1688</v>
      </c>
      <c r="J495" s="3">
        <v>493</v>
      </c>
      <c r="K495" s="2" t="s">
        <v>866</v>
      </c>
    </row>
    <row r="496" spans="9:11" x14ac:dyDescent="0.25">
      <c r="I496" s="2" t="s">
        <v>1689</v>
      </c>
      <c r="J496" s="3">
        <v>494</v>
      </c>
      <c r="K496" s="2" t="s">
        <v>867</v>
      </c>
    </row>
    <row r="825" spans="1:3" x14ac:dyDescent="0.25">
      <c r="A825" s="2"/>
      <c r="B825" s="2"/>
      <c r="C825" s="2"/>
    </row>
    <row r="826" spans="1:3" x14ac:dyDescent="0.25">
      <c r="A826" s="2"/>
      <c r="B826" s="2"/>
      <c r="C826" s="2"/>
    </row>
    <row r="827" spans="1:3" x14ac:dyDescent="0.25">
      <c r="A827" s="2"/>
      <c r="B827" s="2"/>
      <c r="C827" s="2"/>
    </row>
    <row r="828" spans="1:3" x14ac:dyDescent="0.25">
      <c r="A828" s="2"/>
      <c r="B828" s="2"/>
      <c r="C828" s="2"/>
    </row>
    <row r="829" spans="1:3" x14ac:dyDescent="0.25">
      <c r="A829" s="2"/>
      <c r="B829" s="2"/>
      <c r="C829" s="2"/>
    </row>
    <row r="830" spans="1:3" x14ac:dyDescent="0.25">
      <c r="A830" s="2"/>
      <c r="B830" s="2"/>
      <c r="C830" s="2"/>
    </row>
    <row r="831" spans="1:3" x14ac:dyDescent="0.25">
      <c r="A831" s="2"/>
      <c r="B831" s="2"/>
      <c r="C831" s="2"/>
    </row>
    <row r="832" spans="1:3" x14ac:dyDescent="0.25">
      <c r="A832" s="2"/>
      <c r="B832" s="2"/>
      <c r="C832" s="2"/>
    </row>
    <row r="833" spans="1:3" x14ac:dyDescent="0.25">
      <c r="A833" s="2"/>
      <c r="B833" s="2"/>
      <c r="C833" s="2"/>
    </row>
    <row r="834" spans="1:3" x14ac:dyDescent="0.25">
      <c r="A834" s="2"/>
      <c r="B834" s="2"/>
      <c r="C834" s="2"/>
    </row>
    <row r="835" spans="1:3" x14ac:dyDescent="0.25">
      <c r="A835" s="2"/>
      <c r="B835" s="2"/>
      <c r="C835" s="2"/>
    </row>
    <row r="836" spans="1:3" x14ac:dyDescent="0.25">
      <c r="A836" s="2"/>
      <c r="B836" s="2"/>
      <c r="C836" s="2"/>
    </row>
    <row r="837" spans="1:3" x14ac:dyDescent="0.25">
      <c r="A837" s="2"/>
      <c r="B837" s="2"/>
      <c r="C837" s="2"/>
    </row>
    <row r="838" spans="1:3" x14ac:dyDescent="0.25">
      <c r="A838" s="2"/>
      <c r="B838" s="2"/>
      <c r="C838" s="2"/>
    </row>
    <row r="839" spans="1:3" x14ac:dyDescent="0.25">
      <c r="A839" s="2"/>
      <c r="B839" s="2"/>
      <c r="C839" s="2"/>
    </row>
    <row r="840" spans="1:3" x14ac:dyDescent="0.25">
      <c r="A840" s="2"/>
      <c r="B840" s="2"/>
      <c r="C840" s="2"/>
    </row>
    <row r="841" spans="1:3" x14ac:dyDescent="0.25">
      <c r="A841" s="2"/>
      <c r="B841" s="2"/>
      <c r="C841" s="2"/>
    </row>
    <row r="842" spans="1:3" x14ac:dyDescent="0.25">
      <c r="A842" s="2"/>
      <c r="B842" s="2"/>
      <c r="C842" s="2"/>
    </row>
    <row r="843" spans="1:3" x14ac:dyDescent="0.25">
      <c r="A843" s="2"/>
      <c r="B843" s="2"/>
      <c r="C843" s="2"/>
    </row>
    <row r="844" spans="1:3" x14ac:dyDescent="0.25">
      <c r="A844" s="2"/>
      <c r="B844" s="2"/>
      <c r="C844" s="2"/>
    </row>
    <row r="845" spans="1:3" x14ac:dyDescent="0.25">
      <c r="A845" s="2"/>
      <c r="B845" s="2"/>
      <c r="C845" s="2"/>
    </row>
    <row r="846" spans="1:3" x14ac:dyDescent="0.25">
      <c r="A846" s="2"/>
      <c r="B846" s="2"/>
      <c r="C846" s="2"/>
    </row>
    <row r="847" spans="1:3" x14ac:dyDescent="0.25">
      <c r="A847" s="2"/>
      <c r="B847" s="2"/>
      <c r="C847" s="2"/>
    </row>
    <row r="848" spans="1:3" x14ac:dyDescent="0.25">
      <c r="A848" s="2"/>
      <c r="B848" s="2"/>
      <c r="C848" s="2"/>
    </row>
    <row r="849" spans="1:3" x14ac:dyDescent="0.25">
      <c r="A849" s="2"/>
      <c r="B849" s="2"/>
      <c r="C849" s="2"/>
    </row>
    <row r="850" spans="1:3" x14ac:dyDescent="0.25">
      <c r="A850" s="2"/>
      <c r="B850" s="2"/>
      <c r="C850" s="2"/>
    </row>
    <row r="851" spans="1:3" x14ac:dyDescent="0.25">
      <c r="A851" s="2"/>
      <c r="B851" s="2"/>
      <c r="C851" s="2"/>
    </row>
    <row r="852" spans="1:3" x14ac:dyDescent="0.25">
      <c r="A852" s="2"/>
      <c r="B852" s="2"/>
      <c r="C852" s="2"/>
    </row>
    <row r="853" spans="1:3" x14ac:dyDescent="0.25">
      <c r="A853" s="2"/>
      <c r="B853" s="2"/>
      <c r="C853" s="2"/>
    </row>
    <row r="854" spans="1:3" x14ac:dyDescent="0.25">
      <c r="A854" s="2"/>
      <c r="B854" s="2"/>
      <c r="C854" s="2"/>
    </row>
    <row r="855" spans="1:3" x14ac:dyDescent="0.25">
      <c r="A855" s="2"/>
      <c r="B855" s="2"/>
      <c r="C855" s="2"/>
    </row>
    <row r="856" spans="1:3" x14ac:dyDescent="0.25">
      <c r="A856" s="2"/>
      <c r="B856" s="2"/>
      <c r="C856" s="2"/>
    </row>
    <row r="857" spans="1:3" x14ac:dyDescent="0.25">
      <c r="A857" s="2"/>
      <c r="B857" s="2"/>
      <c r="C857" s="2"/>
    </row>
    <row r="858" spans="1:3" x14ac:dyDescent="0.25">
      <c r="A858" s="2"/>
      <c r="B858" s="2"/>
      <c r="C858" s="2"/>
    </row>
    <row r="859" spans="1:3" x14ac:dyDescent="0.25">
      <c r="A859" s="2"/>
      <c r="B859" s="2"/>
      <c r="C859" s="2"/>
    </row>
    <row r="860" spans="1:3" x14ac:dyDescent="0.25">
      <c r="A860" s="2"/>
      <c r="B860" s="2"/>
      <c r="C860" s="2"/>
    </row>
    <row r="861" spans="1:3" x14ac:dyDescent="0.25">
      <c r="A861" s="2"/>
      <c r="B861" s="2"/>
      <c r="C861" s="2"/>
    </row>
    <row r="862" spans="1:3" x14ac:dyDescent="0.25">
      <c r="A862" s="2"/>
      <c r="B862" s="2"/>
      <c r="C862" s="2"/>
    </row>
    <row r="863" spans="1:3" x14ac:dyDescent="0.25">
      <c r="A863" s="2"/>
      <c r="B863" s="2"/>
      <c r="C863" s="2"/>
    </row>
    <row r="864" spans="1:3" x14ac:dyDescent="0.25">
      <c r="A864" s="2"/>
      <c r="B864" s="2"/>
      <c r="C864" s="2"/>
    </row>
    <row r="865" spans="1:3" x14ac:dyDescent="0.25">
      <c r="A865" s="2"/>
      <c r="B865" s="2"/>
      <c r="C865" s="2"/>
    </row>
    <row r="866" spans="1:3" x14ac:dyDescent="0.25">
      <c r="A866" s="2"/>
      <c r="B866" s="2"/>
      <c r="C866" s="2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2BB4557B2EA54798AA674F2373C02B" ma:contentTypeVersion="6" ma:contentTypeDescription="Ein neues Dokument erstellen." ma:contentTypeScope="" ma:versionID="9828dba40375666af2b1590735e19974">
  <xsd:schema xmlns:xsd="http://www.w3.org/2001/XMLSchema" xmlns:xs="http://www.w3.org/2001/XMLSchema" xmlns:p="http://schemas.microsoft.com/office/2006/metadata/properties" xmlns:ns2="d05e00dd-3b34-49e7-ade3-9d845d5a4466" xmlns:ns3="949839aa-d8af-461a-8a90-c0eca7b4883c" targetNamespace="http://schemas.microsoft.com/office/2006/metadata/properties" ma:root="true" ma:fieldsID="232b162837c7da8bad57cf41c44d366b" ns2:_="" ns3:_="">
    <xsd:import namespace="d05e00dd-3b34-49e7-ade3-9d845d5a4466"/>
    <xsd:import namespace="949839aa-d8af-461a-8a90-c0eca7b488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e00dd-3b34-49e7-ade3-9d845d5a44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839aa-d8af-461a-8a90-c0eca7b4883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50CA97-7849-4BF1-B5EC-1A218635E880}"/>
</file>

<file path=customXml/itemProps2.xml><?xml version="1.0" encoding="utf-8"?>
<ds:datastoreItem xmlns:ds="http://schemas.openxmlformats.org/officeDocument/2006/customXml" ds:itemID="{2C833224-EFA1-40C8-996D-8D0502B0892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Männer</vt:lpstr>
      <vt:lpstr>Ranking Männer</vt:lpstr>
      <vt:lpstr>Frauen</vt:lpstr>
      <vt:lpstr>Ranking Frauen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</dc:creator>
  <cp:lastModifiedBy>Bezirk RNT - Spieltechnik</cp:lastModifiedBy>
  <cp:lastPrinted>2022-09-17T15:54:00Z</cp:lastPrinted>
  <dcterms:created xsi:type="dcterms:W3CDTF">2022-09-17T15:54:21Z</dcterms:created>
  <dcterms:modified xsi:type="dcterms:W3CDTF">2024-02-15T12:07:15Z</dcterms:modified>
</cp:coreProperties>
</file>