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Nist\Desktop\"/>
    </mc:Choice>
  </mc:AlternateContent>
  <xr:revisionPtr revIDLastSave="0" documentId="13_ncr:1_{250DCBCD-403C-45E5-A041-984E696D9366}" xr6:coauthVersionLast="47" xr6:coauthVersionMax="47" xr10:uidLastSave="{00000000-0000-0000-0000-000000000000}"/>
  <bookViews>
    <workbookView xWindow="-108" yWindow="-108" windowWidth="23256" windowHeight="12576" xr2:uid="{611A5EB1-02F5-4757-AE22-F46C44B2FC56}"/>
  </bookViews>
  <sheets>
    <sheet name="Berrechnung" sheetId="1" r:id="rId1"/>
    <sheet name="Umsetzung" sheetId="2" r:id="rId2"/>
  </sheets>
  <definedNames>
    <definedName name="_xlnm._FilterDatabase" localSheetId="1" hidden="1">Umsetzung!$A$1:$B$1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1" l="1"/>
  <c r="I50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7" i="1"/>
  <c r="I8" i="1"/>
  <c r="I9" i="1"/>
  <c r="I10" i="1"/>
  <c r="I11" i="1"/>
  <c r="I12" i="1"/>
  <c r="I4" i="1"/>
  <c r="I5" i="1"/>
  <c r="I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4" i="1"/>
  <c r="E5" i="1"/>
  <c r="E7" i="1"/>
  <c r="E6" i="1"/>
  <c r="C17" i="1"/>
  <c r="C18" i="1"/>
  <c r="C19" i="1"/>
  <c r="C20" i="1"/>
  <c r="C21" i="1"/>
  <c r="C22" i="1"/>
  <c r="C23" i="1"/>
  <c r="C24" i="1"/>
  <c r="C25" i="1"/>
  <c r="C26" i="1"/>
  <c r="C16" i="1"/>
  <c r="C5" i="1"/>
  <c r="C6" i="1"/>
  <c r="C7" i="1"/>
  <c r="C8" i="1"/>
  <c r="C9" i="1"/>
  <c r="C10" i="1"/>
  <c r="C11" i="1"/>
  <c r="C12" i="1"/>
  <c r="C13" i="1"/>
  <c r="C14" i="1"/>
  <c r="C4" i="1"/>
  <c r="K8" i="1" l="1"/>
  <c r="K4" i="1"/>
  <c r="M4" i="1" s="1"/>
  <c r="L8" i="1" l="1"/>
</calcChain>
</file>

<file path=xl/sharedStrings.xml><?xml version="1.0" encoding="utf-8"?>
<sst xmlns="http://schemas.openxmlformats.org/spreadsheetml/2006/main" count="104" uniqueCount="93">
  <si>
    <t>Bereich</t>
  </si>
  <si>
    <t>Liga</t>
  </si>
  <si>
    <t>1.&amp;2. BL</t>
  </si>
  <si>
    <t>3. L</t>
  </si>
  <si>
    <t>BWOL</t>
  </si>
  <si>
    <t>BL</t>
  </si>
  <si>
    <t>VL</t>
  </si>
  <si>
    <t>LL</t>
  </si>
  <si>
    <t>1. BzL</t>
  </si>
  <si>
    <t>2. BzL</t>
  </si>
  <si>
    <t>3. BzL</t>
  </si>
  <si>
    <t>4. BzL</t>
  </si>
  <si>
    <t>AH</t>
  </si>
  <si>
    <t>Männer</t>
  </si>
  <si>
    <t xml:space="preserve">BWOL </t>
  </si>
  <si>
    <t>AD</t>
  </si>
  <si>
    <t>Frauen</t>
  </si>
  <si>
    <t>Jugend-faktor</t>
  </si>
  <si>
    <t>Bezirk auswählen</t>
  </si>
  <si>
    <t>Verketten</t>
  </si>
  <si>
    <t>Bezirk</t>
  </si>
  <si>
    <t>AES</t>
  </si>
  <si>
    <t>RNT</t>
  </si>
  <si>
    <t>M_1.&amp;2. BL RNT</t>
  </si>
  <si>
    <t>M_3. L RNT</t>
  </si>
  <si>
    <t>M_BWOL RNT</t>
  </si>
  <si>
    <t>M_BL RNT</t>
  </si>
  <si>
    <t>M_VL RNT</t>
  </si>
  <si>
    <t>M_LL RNT</t>
  </si>
  <si>
    <t>M_1. BzL RNT</t>
  </si>
  <si>
    <t>M_2. BzL RNT</t>
  </si>
  <si>
    <t>M_3. BzL RNT</t>
  </si>
  <si>
    <t>M_4. BzL RNT</t>
  </si>
  <si>
    <t>M_AH RNT</t>
  </si>
  <si>
    <t>F_1.&amp;2. BL RNT</t>
  </si>
  <si>
    <t>F_3. L RNT</t>
  </si>
  <si>
    <t>F_BWOL  RNT</t>
  </si>
  <si>
    <t>F_BL RNT</t>
  </si>
  <si>
    <t>F_VL RNT</t>
  </si>
  <si>
    <t>F_LL RNT</t>
  </si>
  <si>
    <t>F_1. BzL RNT</t>
  </si>
  <si>
    <t>F_2. BzL RNT</t>
  </si>
  <si>
    <t>F_3. BzL RNT</t>
  </si>
  <si>
    <t>F_4. BzL RNT</t>
  </si>
  <si>
    <t>F_AD RNT</t>
  </si>
  <si>
    <t>M_1.&amp;2. BL AES</t>
  </si>
  <si>
    <t>M_3. L AES</t>
  </si>
  <si>
    <t>M_BWOL AES</t>
  </si>
  <si>
    <t>M_BL AES</t>
  </si>
  <si>
    <t>M_VL AES</t>
  </si>
  <si>
    <t>M_LL AES</t>
  </si>
  <si>
    <t>M_1. BzL AES</t>
  </si>
  <si>
    <t>M_2. BzL AES</t>
  </si>
  <si>
    <t>M_3. BzL AES</t>
  </si>
  <si>
    <t>M_4. BzL AES</t>
  </si>
  <si>
    <t>M_AH AES</t>
  </si>
  <si>
    <t>F_1.&amp;2. BL AES</t>
  </si>
  <si>
    <t>F_3. L AES</t>
  </si>
  <si>
    <t>F_BWOL  AES</t>
  </si>
  <si>
    <t>F_BL AES</t>
  </si>
  <si>
    <t>F_VL AES</t>
  </si>
  <si>
    <t>F_LL AES</t>
  </si>
  <si>
    <t>F_1. BzL AES</t>
  </si>
  <si>
    <t>F_2. BzL AES</t>
  </si>
  <si>
    <t>F_3. BzL AES</t>
  </si>
  <si>
    <t>F_4. BzL AES</t>
  </si>
  <si>
    <t>F_AD AES</t>
  </si>
  <si>
    <t>Spielklasse</t>
  </si>
  <si>
    <t>Spiele</t>
  </si>
  <si>
    <t>geleistete Spiele</t>
  </si>
  <si>
    <t>Spiele ohne Jugendfaktor</t>
  </si>
  <si>
    <t>Summe Spiele ohne Jugendfaktor</t>
  </si>
  <si>
    <t>Differenz</t>
  </si>
  <si>
    <t>Gesamtsumme Spiele</t>
  </si>
  <si>
    <t>Name SR/Offizieller</t>
  </si>
  <si>
    <t>angerechnete Spiele</t>
  </si>
  <si>
    <t>NN1</t>
  </si>
  <si>
    <t>NN2</t>
  </si>
  <si>
    <t>NN3</t>
  </si>
  <si>
    <t>NN4</t>
  </si>
  <si>
    <t>NN5</t>
  </si>
  <si>
    <t>NN6</t>
  </si>
  <si>
    <t>NN7</t>
  </si>
  <si>
    <t>NN8</t>
  </si>
  <si>
    <t>NN9</t>
  </si>
  <si>
    <t>NN10</t>
  </si>
  <si>
    <t>NN11</t>
  </si>
  <si>
    <t>NN12</t>
  </si>
  <si>
    <t>NN13</t>
  </si>
  <si>
    <t>NN14</t>
  </si>
  <si>
    <t>NN15</t>
  </si>
  <si>
    <t>Anzahl
(1, 2, …)</t>
  </si>
  <si>
    <t>Bitte die gelb markierten Spalten befüllen.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</si>
</sst>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FF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4DF3B-8F5F-4D89-B57F-94978FA47C25}">
  <dimension ref="A1:M5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4" activeCellId="2" sqref="A1:B26 E1:M3 K4:M26"/>
    </sheetView>
  </sheetViews>
  <sheetFormatPr baseColWidth="10" defaultRowHeight="14.4" x14ac:dyDescent="0.3"/>
  <cols>
    <col min="2" max="2" width="11.5546875" style="1"/>
    <col min="3" max="3" width="14.44140625" hidden="1" customWidth="1"/>
    <col min="4" max="4" width="11.5546875" style="1"/>
    <col min="5" max="5" width="12.109375" style="1" bestFit="1" customWidth="1"/>
    <col min="6" max="6" width="6.77734375" customWidth="1"/>
    <col min="7" max="7" width="25.88671875" customWidth="1"/>
    <col min="9" max="9" width="12.88671875" customWidth="1"/>
    <col min="10" max="10" width="6.77734375" customWidth="1"/>
    <col min="11" max="11" width="20.88671875" customWidth="1"/>
    <col min="13" max="13" width="17.21875" customWidth="1"/>
    <col min="14" max="14" width="8.88671875" customWidth="1"/>
  </cols>
  <sheetData>
    <row r="1" spans="1:13" x14ac:dyDescent="0.3">
      <c r="A1" s="11" t="s">
        <v>18</v>
      </c>
      <c r="B1" s="11"/>
      <c r="D1" s="8" t="s">
        <v>21</v>
      </c>
      <c r="F1" s="2" t="s">
        <v>92</v>
      </c>
      <c r="J1" s="2"/>
    </row>
    <row r="3" spans="1:13" s="3" customFormat="1" ht="28.8" x14ac:dyDescent="0.3">
      <c r="A3" s="3" t="s">
        <v>0</v>
      </c>
      <c r="B3" s="3" t="s">
        <v>1</v>
      </c>
      <c r="C3" s="3" t="s">
        <v>19</v>
      </c>
      <c r="D3" s="6" t="s">
        <v>91</v>
      </c>
      <c r="E3" s="4" t="s">
        <v>70</v>
      </c>
      <c r="G3" s="5" t="s">
        <v>74</v>
      </c>
      <c r="H3" s="6" t="s">
        <v>69</v>
      </c>
      <c r="I3" s="4" t="s">
        <v>75</v>
      </c>
      <c r="K3" s="4" t="s">
        <v>71</v>
      </c>
      <c r="L3" s="4" t="s">
        <v>17</v>
      </c>
      <c r="M3" s="4" t="s">
        <v>73</v>
      </c>
    </row>
    <row r="4" spans="1:13" x14ac:dyDescent="0.3">
      <c r="A4" s="10" t="s">
        <v>13</v>
      </c>
      <c r="B4" s="1" t="s">
        <v>2</v>
      </c>
      <c r="C4" t="str">
        <f>CONCATENATE("M_",B4," ",$D$1)</f>
        <v>M_1.&amp;2. BL AES</v>
      </c>
      <c r="D4" s="7"/>
      <c r="E4" s="1" t="str">
        <f>IF(D4="","",VLOOKUP(C4,Umsetzung!A:B,2,0)*D4)</f>
        <v/>
      </c>
      <c r="G4" s="9" t="s">
        <v>76</v>
      </c>
      <c r="H4" s="9"/>
      <c r="I4">
        <f t="shared" ref="I4:I5" si="0">IF(H4&lt;8,0,IF(H4&gt;32,32,H4))</f>
        <v>0</v>
      </c>
      <c r="K4">
        <f>SUM(E:E)</f>
        <v>0</v>
      </c>
      <c r="L4">
        <v>1.5</v>
      </c>
      <c r="M4">
        <f>+K4*L4</f>
        <v>0</v>
      </c>
    </row>
    <row r="5" spans="1:13" x14ac:dyDescent="0.3">
      <c r="A5" s="10"/>
      <c r="B5" s="1" t="s">
        <v>3</v>
      </c>
      <c r="C5" t="str">
        <f t="shared" ref="C5:C14" si="1">CONCATENATE("M_",B5," ",$D$1)</f>
        <v>M_3. L AES</v>
      </c>
      <c r="D5" s="7"/>
      <c r="E5" s="1" t="str">
        <f>IF(D5="","",VLOOKUP(C5,Umsetzung!A:B,2,0)*D5)</f>
        <v/>
      </c>
      <c r="G5" s="9" t="s">
        <v>77</v>
      </c>
      <c r="H5" s="9"/>
      <c r="I5">
        <f t="shared" si="0"/>
        <v>0</v>
      </c>
    </row>
    <row r="6" spans="1:13" x14ac:dyDescent="0.3">
      <c r="A6" s="10"/>
      <c r="B6" s="1" t="s">
        <v>4</v>
      </c>
      <c r="C6" t="str">
        <f t="shared" si="1"/>
        <v>M_BWOL AES</v>
      </c>
      <c r="D6" s="7"/>
      <c r="E6" s="1" t="str">
        <f>IF(D6="","",VLOOKUP(C6,Umsetzung!A:B,2,0)*D6)</f>
        <v/>
      </c>
      <c r="G6" s="9" t="s">
        <v>78</v>
      </c>
      <c r="H6" s="9"/>
      <c r="I6">
        <f>IF(H6&lt;8,0,IF(H6&gt;32,32,H6))</f>
        <v>0</v>
      </c>
    </row>
    <row r="7" spans="1:13" x14ac:dyDescent="0.3">
      <c r="A7" s="10"/>
      <c r="B7" s="1" t="s">
        <v>5</v>
      </c>
      <c r="C7" t="str">
        <f t="shared" si="1"/>
        <v>M_BL AES</v>
      </c>
      <c r="D7" s="7"/>
      <c r="E7" s="1" t="str">
        <f>IF(D7="","",VLOOKUP(C7,Umsetzung!A:B,2,0)*D7)</f>
        <v/>
      </c>
      <c r="G7" s="9" t="s">
        <v>79</v>
      </c>
      <c r="H7" s="9"/>
      <c r="I7">
        <f t="shared" ref="I7:I50" si="2">IF(H7&lt;8,0,IF(H7&gt;32,32,H7))</f>
        <v>0</v>
      </c>
      <c r="K7" s="4" t="s">
        <v>69</v>
      </c>
      <c r="L7" s="4" t="s">
        <v>72</v>
      </c>
    </row>
    <row r="8" spans="1:13" x14ac:dyDescent="0.3">
      <c r="A8" s="10"/>
      <c r="B8" s="1" t="s">
        <v>6</v>
      </c>
      <c r="C8" t="str">
        <f t="shared" si="1"/>
        <v>M_VL AES</v>
      </c>
      <c r="D8" s="7"/>
      <c r="E8" s="1" t="str">
        <f>IF(D8="","",VLOOKUP(C8,Umsetzung!A:B,2,0)*D8)</f>
        <v/>
      </c>
      <c r="G8" s="9" t="s">
        <v>80</v>
      </c>
      <c r="H8" s="9"/>
      <c r="I8">
        <f t="shared" si="2"/>
        <v>0</v>
      </c>
      <c r="K8">
        <f>SUM(I:I)</f>
        <v>0</v>
      </c>
      <c r="L8">
        <f>+K8-M4</f>
        <v>0</v>
      </c>
    </row>
    <row r="9" spans="1:13" x14ac:dyDescent="0.3">
      <c r="A9" s="10"/>
      <c r="B9" s="1" t="s">
        <v>7</v>
      </c>
      <c r="C9" t="str">
        <f t="shared" si="1"/>
        <v>M_LL AES</v>
      </c>
      <c r="D9" s="7"/>
      <c r="E9" s="1" t="str">
        <f>IF(D9="","",VLOOKUP(C9,Umsetzung!A:B,2,0)*D9)</f>
        <v/>
      </c>
      <c r="G9" s="9" t="s">
        <v>81</v>
      </c>
      <c r="H9" s="9"/>
      <c r="I9">
        <f t="shared" si="2"/>
        <v>0</v>
      </c>
    </row>
    <row r="10" spans="1:13" x14ac:dyDescent="0.3">
      <c r="A10" s="10"/>
      <c r="B10" s="1" t="s">
        <v>8</v>
      </c>
      <c r="C10" t="str">
        <f t="shared" si="1"/>
        <v>M_1. BzL AES</v>
      </c>
      <c r="D10" s="7"/>
      <c r="E10" s="1" t="str">
        <f>IF(D10="","",VLOOKUP(C10,Umsetzung!A:B,2,0)*D10)</f>
        <v/>
      </c>
      <c r="G10" s="9" t="s">
        <v>82</v>
      </c>
      <c r="H10" s="9"/>
      <c r="I10">
        <f t="shared" si="2"/>
        <v>0</v>
      </c>
    </row>
    <row r="11" spans="1:13" x14ac:dyDescent="0.3">
      <c r="A11" s="10"/>
      <c r="B11" s="1" t="s">
        <v>9</v>
      </c>
      <c r="C11" t="str">
        <f t="shared" si="1"/>
        <v>M_2. BzL AES</v>
      </c>
      <c r="D11" s="7"/>
      <c r="E11" s="1" t="str">
        <f>IF(D11="","",VLOOKUP(C11,Umsetzung!A:B,2,0)*D11)</f>
        <v/>
      </c>
      <c r="G11" s="9" t="s">
        <v>83</v>
      </c>
      <c r="H11" s="9"/>
      <c r="I11">
        <f t="shared" si="2"/>
        <v>0</v>
      </c>
    </row>
    <row r="12" spans="1:13" x14ac:dyDescent="0.3">
      <c r="A12" s="10"/>
      <c r="B12" s="1" t="s">
        <v>10</v>
      </c>
      <c r="C12" t="str">
        <f t="shared" si="1"/>
        <v>M_3. BzL AES</v>
      </c>
      <c r="D12" s="7"/>
      <c r="E12" s="1" t="str">
        <f>IF(D12="","",VLOOKUP(C12,Umsetzung!A:B,2,0)*D12)</f>
        <v/>
      </c>
      <c r="G12" s="9" t="s">
        <v>84</v>
      </c>
      <c r="H12" s="9"/>
      <c r="I12">
        <f t="shared" si="2"/>
        <v>0</v>
      </c>
    </row>
    <row r="13" spans="1:13" x14ac:dyDescent="0.3">
      <c r="A13" s="10"/>
      <c r="B13" s="1" t="s">
        <v>11</v>
      </c>
      <c r="C13" t="str">
        <f t="shared" si="1"/>
        <v>M_4. BzL AES</v>
      </c>
      <c r="D13" s="7"/>
      <c r="E13" s="1" t="str">
        <f>IF(D13="","",VLOOKUP(C13,Umsetzung!A:B,2,0)*D13)</f>
        <v/>
      </c>
      <c r="G13" s="9" t="s">
        <v>85</v>
      </c>
      <c r="H13" s="9"/>
      <c r="I13">
        <f t="shared" si="2"/>
        <v>0</v>
      </c>
    </row>
    <row r="14" spans="1:13" x14ac:dyDescent="0.3">
      <c r="A14" s="10"/>
      <c r="B14" s="1" t="s">
        <v>12</v>
      </c>
      <c r="C14" t="str">
        <f t="shared" si="1"/>
        <v>M_AH AES</v>
      </c>
      <c r="D14" s="7"/>
      <c r="E14" s="1" t="str">
        <f>IF(D14="","",VLOOKUP(C14,Umsetzung!A:B,2,0)*D14)</f>
        <v/>
      </c>
      <c r="G14" s="9" t="s">
        <v>86</v>
      </c>
      <c r="H14" s="9"/>
      <c r="I14">
        <f t="shared" si="2"/>
        <v>0</v>
      </c>
    </row>
    <row r="15" spans="1:13" x14ac:dyDescent="0.3">
      <c r="B15"/>
      <c r="D15"/>
      <c r="E15" s="1" t="str">
        <f>IF(D15="","",VLOOKUP(C15,Umsetzung!A:B,2,0)*D15)</f>
        <v/>
      </c>
      <c r="G15" s="9" t="s">
        <v>87</v>
      </c>
      <c r="H15" s="9"/>
      <c r="I15">
        <f t="shared" si="2"/>
        <v>0</v>
      </c>
    </row>
    <row r="16" spans="1:13" x14ac:dyDescent="0.3">
      <c r="A16" s="10" t="s">
        <v>16</v>
      </c>
      <c r="B16" s="1" t="s">
        <v>2</v>
      </c>
      <c r="C16" t="str">
        <f>CONCATENATE("F_",B16," ",$D$1)</f>
        <v>F_1.&amp;2. BL AES</v>
      </c>
      <c r="D16" s="7"/>
      <c r="E16" s="1" t="str">
        <f>IF(D16="","",VLOOKUP(C16,Umsetzung!A:B,2,0)*D16)</f>
        <v/>
      </c>
      <c r="G16" s="9" t="s">
        <v>88</v>
      </c>
      <c r="H16" s="9"/>
      <c r="I16">
        <f t="shared" si="2"/>
        <v>0</v>
      </c>
    </row>
    <row r="17" spans="1:9" x14ac:dyDescent="0.3">
      <c r="A17" s="10"/>
      <c r="B17" s="1" t="s">
        <v>3</v>
      </c>
      <c r="C17" t="str">
        <f t="shared" ref="C17:C26" si="3">CONCATENATE("F_",B17," ",$D$1)</f>
        <v>F_3. L AES</v>
      </c>
      <c r="D17" s="7"/>
      <c r="E17" s="1" t="str">
        <f>IF(D17="","",VLOOKUP(C17,Umsetzung!A:B,2,0)*D17)</f>
        <v/>
      </c>
      <c r="G17" s="9" t="s">
        <v>89</v>
      </c>
      <c r="H17" s="9"/>
      <c r="I17">
        <f t="shared" si="2"/>
        <v>0</v>
      </c>
    </row>
    <row r="18" spans="1:9" x14ac:dyDescent="0.3">
      <c r="A18" s="10"/>
      <c r="B18" s="1" t="s">
        <v>14</v>
      </c>
      <c r="C18" t="str">
        <f t="shared" si="3"/>
        <v>F_BWOL  AES</v>
      </c>
      <c r="D18" s="7"/>
      <c r="E18" s="1" t="str">
        <f>IF(D18="","",VLOOKUP(C18,Umsetzung!A:B,2,0)*D18)</f>
        <v/>
      </c>
      <c r="G18" s="9" t="s">
        <v>90</v>
      </c>
      <c r="H18" s="9"/>
      <c r="I18">
        <f t="shared" si="2"/>
        <v>0</v>
      </c>
    </row>
    <row r="19" spans="1:9" x14ac:dyDescent="0.3">
      <c r="A19" s="10"/>
      <c r="B19" s="1" t="s">
        <v>5</v>
      </c>
      <c r="C19" t="str">
        <f t="shared" si="3"/>
        <v>F_BL AES</v>
      </c>
      <c r="D19" s="7"/>
      <c r="E19" s="1" t="str">
        <f>IF(D19="","",VLOOKUP(C19,Umsetzung!A:B,2,0)*D19)</f>
        <v/>
      </c>
      <c r="G19" s="9"/>
      <c r="H19" s="9"/>
      <c r="I19">
        <f t="shared" si="2"/>
        <v>0</v>
      </c>
    </row>
    <row r="20" spans="1:9" x14ac:dyDescent="0.3">
      <c r="A20" s="10"/>
      <c r="B20" s="1" t="s">
        <v>6</v>
      </c>
      <c r="C20" t="str">
        <f t="shared" si="3"/>
        <v>F_VL AES</v>
      </c>
      <c r="D20" s="7"/>
      <c r="E20" s="1" t="str">
        <f>IF(D20="","",VLOOKUP(C20,Umsetzung!A:B,2,0)*D20)</f>
        <v/>
      </c>
      <c r="G20" s="9"/>
      <c r="H20" s="9"/>
      <c r="I20">
        <f t="shared" si="2"/>
        <v>0</v>
      </c>
    </row>
    <row r="21" spans="1:9" x14ac:dyDescent="0.3">
      <c r="A21" s="10"/>
      <c r="B21" s="1" t="s">
        <v>7</v>
      </c>
      <c r="C21" t="str">
        <f t="shared" si="3"/>
        <v>F_LL AES</v>
      </c>
      <c r="D21" s="7"/>
      <c r="E21" s="1" t="str">
        <f>IF(D21="","",VLOOKUP(C21,Umsetzung!A:B,2,0)*D21)</f>
        <v/>
      </c>
      <c r="G21" s="9"/>
      <c r="H21" s="9"/>
      <c r="I21">
        <f t="shared" si="2"/>
        <v>0</v>
      </c>
    </row>
    <row r="22" spans="1:9" x14ac:dyDescent="0.3">
      <c r="A22" s="10"/>
      <c r="B22" s="1" t="s">
        <v>8</v>
      </c>
      <c r="C22" t="str">
        <f t="shared" si="3"/>
        <v>F_1. BzL AES</v>
      </c>
      <c r="D22" s="7"/>
      <c r="E22" s="1" t="str">
        <f>IF(D22="","",VLOOKUP(C22,Umsetzung!A:B,2,0)*D22)</f>
        <v/>
      </c>
      <c r="G22" s="9"/>
      <c r="H22" s="9"/>
      <c r="I22">
        <f t="shared" si="2"/>
        <v>0</v>
      </c>
    </row>
    <row r="23" spans="1:9" x14ac:dyDescent="0.3">
      <c r="A23" s="10"/>
      <c r="B23" s="1" t="s">
        <v>9</v>
      </c>
      <c r="C23" t="str">
        <f t="shared" si="3"/>
        <v>F_2. BzL AES</v>
      </c>
      <c r="D23" s="7"/>
      <c r="E23" s="1" t="str">
        <f>IF(D23="","",VLOOKUP(C23,Umsetzung!A:B,2,0)*D23)</f>
        <v/>
      </c>
      <c r="G23" s="9"/>
      <c r="H23" s="9"/>
      <c r="I23">
        <f t="shared" si="2"/>
        <v>0</v>
      </c>
    </row>
    <row r="24" spans="1:9" x14ac:dyDescent="0.3">
      <c r="A24" s="10"/>
      <c r="B24" s="1" t="s">
        <v>10</v>
      </c>
      <c r="C24" t="str">
        <f t="shared" si="3"/>
        <v>F_3. BzL AES</v>
      </c>
      <c r="D24" s="7"/>
      <c r="E24" s="1" t="str">
        <f>IF(D24="","",VLOOKUP(C24,Umsetzung!A:B,2,0)*D24)</f>
        <v/>
      </c>
      <c r="G24" s="9"/>
      <c r="H24" s="9"/>
      <c r="I24">
        <f t="shared" si="2"/>
        <v>0</v>
      </c>
    </row>
    <row r="25" spans="1:9" x14ac:dyDescent="0.3">
      <c r="A25" s="10"/>
      <c r="B25" s="1" t="s">
        <v>11</v>
      </c>
      <c r="C25" t="str">
        <f t="shared" si="3"/>
        <v>F_4. BzL AES</v>
      </c>
      <c r="D25" s="7"/>
      <c r="E25" s="1" t="str">
        <f>IF(D25="","",VLOOKUP(C25,Umsetzung!A:B,2,0)*D25)</f>
        <v/>
      </c>
      <c r="G25" s="9"/>
      <c r="H25" s="9"/>
      <c r="I25">
        <f t="shared" si="2"/>
        <v>0</v>
      </c>
    </row>
    <row r="26" spans="1:9" x14ac:dyDescent="0.3">
      <c r="A26" s="10"/>
      <c r="B26" s="1" t="s">
        <v>15</v>
      </c>
      <c r="C26" t="str">
        <f t="shared" si="3"/>
        <v>F_AD AES</v>
      </c>
      <c r="D26" s="7"/>
      <c r="E26" s="1" t="str">
        <f>IF(D26="","",VLOOKUP(C26,Umsetzung!A:B,2,0)*D26)</f>
        <v/>
      </c>
      <c r="G26" s="9"/>
      <c r="H26" s="9"/>
      <c r="I26">
        <f t="shared" si="2"/>
        <v>0</v>
      </c>
    </row>
    <row r="27" spans="1:9" x14ac:dyDescent="0.3">
      <c r="G27" s="9"/>
      <c r="H27" s="9"/>
      <c r="I27">
        <f t="shared" si="2"/>
        <v>0</v>
      </c>
    </row>
    <row r="28" spans="1:9" x14ac:dyDescent="0.3">
      <c r="G28" s="9"/>
      <c r="H28" s="9"/>
      <c r="I28">
        <f t="shared" si="2"/>
        <v>0</v>
      </c>
    </row>
    <row r="29" spans="1:9" x14ac:dyDescent="0.3">
      <c r="G29" s="9"/>
      <c r="H29" s="9"/>
      <c r="I29">
        <f t="shared" si="2"/>
        <v>0</v>
      </c>
    </row>
    <row r="30" spans="1:9" x14ac:dyDescent="0.3">
      <c r="G30" s="9"/>
      <c r="H30" s="9"/>
      <c r="I30">
        <f t="shared" si="2"/>
        <v>0</v>
      </c>
    </row>
    <row r="31" spans="1:9" x14ac:dyDescent="0.3">
      <c r="G31" s="9"/>
      <c r="H31" s="9"/>
      <c r="I31">
        <f t="shared" si="2"/>
        <v>0</v>
      </c>
    </row>
    <row r="32" spans="1:9" x14ac:dyDescent="0.3">
      <c r="G32" s="9"/>
      <c r="H32" s="9"/>
      <c r="I32">
        <f t="shared" si="2"/>
        <v>0</v>
      </c>
    </row>
    <row r="33" spans="7:9" x14ac:dyDescent="0.3">
      <c r="G33" s="9"/>
      <c r="H33" s="9"/>
      <c r="I33">
        <f t="shared" si="2"/>
        <v>0</v>
      </c>
    </row>
    <row r="34" spans="7:9" x14ac:dyDescent="0.3">
      <c r="G34" s="9"/>
      <c r="H34" s="9"/>
      <c r="I34">
        <f t="shared" si="2"/>
        <v>0</v>
      </c>
    </row>
    <row r="35" spans="7:9" x14ac:dyDescent="0.3">
      <c r="G35" s="9"/>
      <c r="H35" s="9"/>
      <c r="I35">
        <f t="shared" si="2"/>
        <v>0</v>
      </c>
    </row>
    <row r="36" spans="7:9" x14ac:dyDescent="0.3">
      <c r="G36" s="9"/>
      <c r="H36" s="9"/>
      <c r="I36">
        <f t="shared" si="2"/>
        <v>0</v>
      </c>
    </row>
    <row r="37" spans="7:9" x14ac:dyDescent="0.3">
      <c r="G37" s="9"/>
      <c r="H37" s="9"/>
      <c r="I37">
        <f t="shared" si="2"/>
        <v>0</v>
      </c>
    </row>
    <row r="38" spans="7:9" x14ac:dyDescent="0.3">
      <c r="G38" s="9"/>
      <c r="H38" s="9"/>
      <c r="I38">
        <f t="shared" si="2"/>
        <v>0</v>
      </c>
    </row>
    <row r="39" spans="7:9" x14ac:dyDescent="0.3">
      <c r="G39" s="9"/>
      <c r="H39" s="9"/>
      <c r="I39">
        <f t="shared" si="2"/>
        <v>0</v>
      </c>
    </row>
    <row r="40" spans="7:9" x14ac:dyDescent="0.3">
      <c r="G40" s="9"/>
      <c r="H40" s="9"/>
      <c r="I40">
        <f t="shared" si="2"/>
        <v>0</v>
      </c>
    </row>
    <row r="41" spans="7:9" x14ac:dyDescent="0.3">
      <c r="G41" s="9"/>
      <c r="H41" s="9"/>
      <c r="I41">
        <f t="shared" si="2"/>
        <v>0</v>
      </c>
    </row>
    <row r="42" spans="7:9" x14ac:dyDescent="0.3">
      <c r="G42" s="9"/>
      <c r="H42" s="9"/>
      <c r="I42">
        <f t="shared" si="2"/>
        <v>0</v>
      </c>
    </row>
    <row r="43" spans="7:9" x14ac:dyDescent="0.3">
      <c r="G43" s="9"/>
      <c r="H43" s="9"/>
      <c r="I43">
        <f t="shared" si="2"/>
        <v>0</v>
      </c>
    </row>
    <row r="44" spans="7:9" x14ac:dyDescent="0.3">
      <c r="G44" s="9"/>
      <c r="H44" s="9"/>
      <c r="I44">
        <f t="shared" si="2"/>
        <v>0</v>
      </c>
    </row>
    <row r="45" spans="7:9" x14ac:dyDescent="0.3">
      <c r="G45" s="9"/>
      <c r="H45" s="9"/>
      <c r="I45">
        <f t="shared" si="2"/>
        <v>0</v>
      </c>
    </row>
    <row r="46" spans="7:9" x14ac:dyDescent="0.3">
      <c r="G46" s="9"/>
      <c r="H46" s="9"/>
      <c r="I46">
        <f t="shared" si="2"/>
        <v>0</v>
      </c>
    </row>
    <row r="47" spans="7:9" x14ac:dyDescent="0.3">
      <c r="G47" s="9"/>
      <c r="H47" s="9"/>
      <c r="I47">
        <f t="shared" si="2"/>
        <v>0</v>
      </c>
    </row>
    <row r="48" spans="7:9" x14ac:dyDescent="0.3">
      <c r="G48" s="9"/>
      <c r="H48" s="9"/>
      <c r="I48">
        <f t="shared" si="2"/>
        <v>0</v>
      </c>
    </row>
    <row r="49" spans="9:9" x14ac:dyDescent="0.3">
      <c r="I49">
        <f t="shared" si="2"/>
        <v>0</v>
      </c>
    </row>
    <row r="50" spans="9:9" x14ac:dyDescent="0.3">
      <c r="I50">
        <f t="shared" si="2"/>
        <v>0</v>
      </c>
    </row>
  </sheetData>
  <sheetProtection autoFilter="0"/>
  <mergeCells count="3">
    <mergeCell ref="A4:A14"/>
    <mergeCell ref="A16:A26"/>
    <mergeCell ref="A1:B1"/>
  </mergeCells>
  <phoneticPr fontId="3" type="noConversion"/>
  <conditionalFormatting sqref="I1:I1048576">
    <cfRule type="cellIs" dxfId="2" priority="1" operator="equal">
      <formula>0</formula>
    </cfRule>
  </conditionalFormatting>
  <conditionalFormatting sqref="L8">
    <cfRule type="cellIs" dxfId="1" priority="2" operator="greaterThanOrEqual">
      <formula>0</formula>
    </cfRule>
    <cfRule type="cellIs" dxfId="0" priority="3" operator="lessThan">
      <formula>0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E667C2-4CE9-4E45-BE4B-1807C3939500}">
          <x14:formula1>
            <xm:f>Umsetzung!$F$2:$F$3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31210-F105-4203-BA04-842A5B39F047}">
  <dimension ref="A1:F45"/>
  <sheetViews>
    <sheetView topLeftCell="A19" workbookViewId="0">
      <selection sqref="A1:F45"/>
    </sheetView>
  </sheetViews>
  <sheetFormatPr baseColWidth="10" defaultRowHeight="14.4" x14ac:dyDescent="0.3"/>
  <cols>
    <col min="1" max="1" width="14.44140625" bestFit="1" customWidth="1"/>
  </cols>
  <sheetData>
    <row r="1" spans="1:6" x14ac:dyDescent="0.3">
      <c r="A1" s="2" t="s">
        <v>67</v>
      </c>
      <c r="B1" s="2" t="s">
        <v>68</v>
      </c>
      <c r="F1" s="2" t="s">
        <v>20</v>
      </c>
    </row>
    <row r="2" spans="1:6" x14ac:dyDescent="0.3">
      <c r="A2" t="s">
        <v>45</v>
      </c>
      <c r="B2">
        <v>45</v>
      </c>
      <c r="F2" t="s">
        <v>21</v>
      </c>
    </row>
    <row r="3" spans="1:6" x14ac:dyDescent="0.3">
      <c r="A3" t="s">
        <v>46</v>
      </c>
      <c r="B3">
        <v>45</v>
      </c>
      <c r="F3" t="s">
        <v>22</v>
      </c>
    </row>
    <row r="4" spans="1:6" x14ac:dyDescent="0.3">
      <c r="A4" t="s">
        <v>47</v>
      </c>
      <c r="B4">
        <v>30</v>
      </c>
    </row>
    <row r="5" spans="1:6" x14ac:dyDescent="0.3">
      <c r="A5" t="s">
        <v>48</v>
      </c>
      <c r="B5">
        <v>30</v>
      </c>
    </row>
    <row r="6" spans="1:6" x14ac:dyDescent="0.3">
      <c r="A6" t="s">
        <v>49</v>
      </c>
      <c r="B6">
        <v>30</v>
      </c>
    </row>
    <row r="7" spans="1:6" x14ac:dyDescent="0.3">
      <c r="A7" t="s">
        <v>50</v>
      </c>
      <c r="B7">
        <v>30</v>
      </c>
    </row>
    <row r="8" spans="1:6" x14ac:dyDescent="0.3">
      <c r="A8" t="s">
        <v>51</v>
      </c>
      <c r="B8">
        <v>30</v>
      </c>
    </row>
    <row r="9" spans="1:6" x14ac:dyDescent="0.3">
      <c r="A9" t="s">
        <v>52</v>
      </c>
      <c r="B9">
        <v>15</v>
      </c>
    </row>
    <row r="10" spans="1:6" x14ac:dyDescent="0.3">
      <c r="A10" t="s">
        <v>53</v>
      </c>
      <c r="B10">
        <v>0</v>
      </c>
    </row>
    <row r="11" spans="1:6" x14ac:dyDescent="0.3">
      <c r="A11" t="s">
        <v>54</v>
      </c>
      <c r="B11">
        <v>0</v>
      </c>
    </row>
    <row r="12" spans="1:6" x14ac:dyDescent="0.3">
      <c r="A12" t="s">
        <v>55</v>
      </c>
      <c r="B12">
        <v>0</v>
      </c>
    </row>
    <row r="13" spans="1:6" x14ac:dyDescent="0.3">
      <c r="A13" t="s">
        <v>56</v>
      </c>
      <c r="B13">
        <v>45</v>
      </c>
    </row>
    <row r="14" spans="1:6" x14ac:dyDescent="0.3">
      <c r="A14" t="s">
        <v>57</v>
      </c>
      <c r="B14">
        <v>45</v>
      </c>
    </row>
    <row r="15" spans="1:6" x14ac:dyDescent="0.3">
      <c r="A15" t="s">
        <v>58</v>
      </c>
      <c r="B15">
        <v>30</v>
      </c>
    </row>
    <row r="16" spans="1:6" x14ac:dyDescent="0.3">
      <c r="A16" t="s">
        <v>59</v>
      </c>
      <c r="B16">
        <v>30</v>
      </c>
    </row>
    <row r="17" spans="1:2" x14ac:dyDescent="0.3">
      <c r="A17" t="s">
        <v>60</v>
      </c>
      <c r="B17">
        <v>30</v>
      </c>
    </row>
    <row r="18" spans="1:2" x14ac:dyDescent="0.3">
      <c r="A18" t="s">
        <v>61</v>
      </c>
      <c r="B18">
        <v>15</v>
      </c>
    </row>
    <row r="19" spans="1:2" x14ac:dyDescent="0.3">
      <c r="A19" t="s">
        <v>62</v>
      </c>
      <c r="B19">
        <v>15</v>
      </c>
    </row>
    <row r="20" spans="1:2" x14ac:dyDescent="0.3">
      <c r="A20" t="s">
        <v>63</v>
      </c>
      <c r="B20">
        <v>0</v>
      </c>
    </row>
    <row r="21" spans="1:2" x14ac:dyDescent="0.3">
      <c r="A21" t="s">
        <v>64</v>
      </c>
      <c r="B21">
        <v>0</v>
      </c>
    </row>
    <row r="22" spans="1:2" x14ac:dyDescent="0.3">
      <c r="A22" t="s">
        <v>65</v>
      </c>
      <c r="B22">
        <v>0</v>
      </c>
    </row>
    <row r="23" spans="1:2" x14ac:dyDescent="0.3">
      <c r="A23" t="s">
        <v>66</v>
      </c>
      <c r="B23">
        <v>0</v>
      </c>
    </row>
    <row r="24" spans="1:2" x14ac:dyDescent="0.3">
      <c r="A24" t="s">
        <v>23</v>
      </c>
      <c r="B24">
        <v>45</v>
      </c>
    </row>
    <row r="25" spans="1:2" x14ac:dyDescent="0.3">
      <c r="A25" t="s">
        <v>24</v>
      </c>
      <c r="B25">
        <v>45</v>
      </c>
    </row>
    <row r="26" spans="1:2" x14ac:dyDescent="0.3">
      <c r="A26" t="s">
        <v>25</v>
      </c>
      <c r="B26">
        <v>30</v>
      </c>
    </row>
    <row r="27" spans="1:2" x14ac:dyDescent="0.3">
      <c r="A27" t="s">
        <v>26</v>
      </c>
      <c r="B27">
        <v>30</v>
      </c>
    </row>
    <row r="28" spans="1:2" x14ac:dyDescent="0.3">
      <c r="A28" t="s">
        <v>27</v>
      </c>
      <c r="B28">
        <v>30</v>
      </c>
    </row>
    <row r="29" spans="1:2" x14ac:dyDescent="0.3">
      <c r="A29" t="s">
        <v>28</v>
      </c>
      <c r="B29">
        <v>30</v>
      </c>
    </row>
    <row r="30" spans="1:2" x14ac:dyDescent="0.3">
      <c r="A30" t="s">
        <v>29</v>
      </c>
      <c r="B30">
        <v>30</v>
      </c>
    </row>
    <row r="31" spans="1:2" x14ac:dyDescent="0.3">
      <c r="A31" t="s">
        <v>30</v>
      </c>
      <c r="B31">
        <v>30</v>
      </c>
    </row>
    <row r="32" spans="1:2" x14ac:dyDescent="0.3">
      <c r="A32" t="s">
        <v>31</v>
      </c>
      <c r="B32">
        <v>15</v>
      </c>
    </row>
    <row r="33" spans="1:2" x14ac:dyDescent="0.3">
      <c r="A33" t="s">
        <v>32</v>
      </c>
      <c r="B33">
        <v>0</v>
      </c>
    </row>
    <row r="34" spans="1:2" x14ac:dyDescent="0.3">
      <c r="A34" t="s">
        <v>33</v>
      </c>
      <c r="B34">
        <v>0</v>
      </c>
    </row>
    <row r="35" spans="1:2" x14ac:dyDescent="0.3">
      <c r="A35" t="s">
        <v>34</v>
      </c>
      <c r="B35">
        <v>45</v>
      </c>
    </row>
    <row r="36" spans="1:2" x14ac:dyDescent="0.3">
      <c r="A36" t="s">
        <v>35</v>
      </c>
      <c r="B36">
        <v>45</v>
      </c>
    </row>
    <row r="37" spans="1:2" x14ac:dyDescent="0.3">
      <c r="A37" t="s">
        <v>36</v>
      </c>
      <c r="B37">
        <v>30</v>
      </c>
    </row>
    <row r="38" spans="1:2" x14ac:dyDescent="0.3">
      <c r="A38" t="s">
        <v>37</v>
      </c>
      <c r="B38">
        <v>30</v>
      </c>
    </row>
    <row r="39" spans="1:2" x14ac:dyDescent="0.3">
      <c r="A39" t="s">
        <v>38</v>
      </c>
      <c r="B39">
        <v>30</v>
      </c>
    </row>
    <row r="40" spans="1:2" x14ac:dyDescent="0.3">
      <c r="A40" t="s">
        <v>39</v>
      </c>
      <c r="B40">
        <v>15</v>
      </c>
    </row>
    <row r="41" spans="1:2" x14ac:dyDescent="0.3">
      <c r="A41" t="s">
        <v>40</v>
      </c>
      <c r="B41">
        <v>15</v>
      </c>
    </row>
    <row r="42" spans="1:2" x14ac:dyDescent="0.3">
      <c r="A42" t="s">
        <v>41</v>
      </c>
      <c r="B42">
        <v>0</v>
      </c>
    </row>
    <row r="43" spans="1:2" x14ac:dyDescent="0.3">
      <c r="A43" t="s">
        <v>42</v>
      </c>
      <c r="B43">
        <v>0</v>
      </c>
    </row>
    <row r="44" spans="1:2" x14ac:dyDescent="0.3">
      <c r="A44" t="s">
        <v>43</v>
      </c>
      <c r="B44">
        <v>0</v>
      </c>
    </row>
    <row r="45" spans="1:2" x14ac:dyDescent="0.3">
      <c r="A45" t="s">
        <v>44</v>
      </c>
      <c r="B45">
        <v>0</v>
      </c>
    </row>
  </sheetData>
  <sheetProtection algorithmName="SHA-512" hashValue="YNEuLnG6bbz/3wt5KGEnatikqe0vBWC0kotTsEM3sFqAUoLm2esXQgB2rAYw8N79sIB0mAGOlFY2SLoguEs4VA==" saltValue="3SeITf55MIlWLtXTYHqkvg==" spinCount="100000" sheet="1" objects="1" scenarios="1" autoFilter="0"/>
  <autoFilter ref="A1:B1" xr:uid="{21031210-F105-4203-BA04-842A5B39F047}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1505836A89941946C9380D135694C" ma:contentTypeVersion="15" ma:contentTypeDescription="Ein neues Dokument erstellen." ma:contentTypeScope="" ma:versionID="a76501baf13336d788a7d3169a9063ba">
  <xsd:schema xmlns:xsd="http://www.w3.org/2001/XMLSchema" xmlns:xs="http://www.w3.org/2001/XMLSchema" xmlns:p="http://schemas.microsoft.com/office/2006/metadata/properties" xmlns:ns2="a35d8663-3c45-4790-a9ff-014941319ced" xmlns:ns3="533a9fc4-b08e-4cff-b7eb-db24b14aed55" targetNamespace="http://schemas.microsoft.com/office/2006/metadata/properties" ma:root="true" ma:fieldsID="55db990b3ca8466acf13350eb3d1cc0b" ns2:_="" ns3:_="">
    <xsd:import namespace="a35d8663-3c45-4790-a9ff-014941319ced"/>
    <xsd:import namespace="533a9fc4-b08e-4cff-b7eb-db24b14ae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d8663-3c45-4790-a9ff-014941319c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5ce9dfce-212f-4906-a0ac-8a642ea49a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a9fc4-b08e-4cff-b7eb-db24b14aed5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26f64bb-e283-4104-a898-c61836db2241}" ma:internalName="TaxCatchAll" ma:showField="CatchAllData" ma:web="533a9fc4-b08e-4cff-b7eb-db24b14aed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938A6A-0588-49CC-806B-1A89CF53A5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5d8663-3c45-4790-a9ff-014941319ced"/>
    <ds:schemaRef ds:uri="533a9fc4-b08e-4cff-b7eb-db24b14aed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9A2D87-147C-4A12-B922-AF6F25175E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Berrechnung</vt:lpstr>
      <vt:lpstr>Umsetzung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Bezirk RNT - Spieltechnik</dc:creator>
  <cp:lastModifiedBy>David Nist - Badischer Handball-Verband e.V.</cp:lastModifiedBy>
  <dcterms:created xsi:type="dcterms:W3CDTF">2023-09-21T14:57:13Z</dcterms:created>
  <dcterms:modified xsi:type="dcterms:W3CDTF">2023-09-28T11:49:47Z</dcterms:modified>
</cp:coreProperties>
</file>