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aro\Handball\BHV\"/>
    </mc:Choice>
  </mc:AlternateContent>
  <xr:revisionPtr revIDLastSave="0" documentId="13_ncr:1_{8C55781F-897E-4C3E-8559-AD109C37DD47}" xr6:coauthVersionLast="47" xr6:coauthVersionMax="47" xr10:uidLastSave="{00000000-0000-0000-0000-000000000000}"/>
  <bookViews>
    <workbookView xWindow="-108" yWindow="-108" windowWidth="23256" windowHeight="12456" xr2:uid="{3F26A86D-A32B-4F72-817B-3CB8A0481010}"/>
  </bookViews>
  <sheets>
    <sheet name="Erläuterungen" sheetId="4" r:id="rId1"/>
    <sheet name="Beitragsrechner" sheetId="2" r:id="rId2"/>
    <sheet name="Basis" sheetId="1" r:id="rId3"/>
    <sheet name="Grundwerte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3" i="2"/>
  <c r="N4" i="2"/>
  <c r="N5" i="2"/>
  <c r="N7" i="2"/>
  <c r="N8" i="2"/>
  <c r="N9" i="2"/>
  <c r="N10" i="2"/>
  <c r="N11" i="2"/>
  <c r="N12" i="2"/>
  <c r="N3" i="2"/>
  <c r="G4" i="2"/>
  <c r="G38" i="2"/>
  <c r="G50" i="2"/>
  <c r="G58" i="2"/>
  <c r="F4" i="2"/>
  <c r="F5" i="2"/>
  <c r="F6" i="2"/>
  <c r="F7" i="2"/>
  <c r="F8" i="2"/>
  <c r="F9" i="2"/>
  <c r="G9" i="2" s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G49" i="2" s="1"/>
  <c r="F50" i="2"/>
  <c r="F51" i="2"/>
  <c r="F52" i="2"/>
  <c r="F53" i="2"/>
  <c r="F54" i="2"/>
  <c r="F55" i="2"/>
  <c r="F56" i="2"/>
  <c r="F57" i="2"/>
  <c r="G57" i="2" s="1"/>
  <c r="F58" i="2"/>
  <c r="F59" i="2"/>
  <c r="F3" i="2"/>
  <c r="E4" i="2"/>
  <c r="E5" i="2"/>
  <c r="E6" i="2"/>
  <c r="E7" i="2"/>
  <c r="E8" i="2"/>
  <c r="G8" i="2" s="1"/>
  <c r="E9" i="2"/>
  <c r="E10" i="2"/>
  <c r="E11" i="2"/>
  <c r="E12" i="2"/>
  <c r="E13" i="2"/>
  <c r="E14" i="2"/>
  <c r="E15" i="2"/>
  <c r="E16" i="2"/>
  <c r="G16" i="2" s="1"/>
  <c r="E17" i="2"/>
  <c r="E18" i="2"/>
  <c r="E19" i="2"/>
  <c r="E20" i="2"/>
  <c r="E21" i="2"/>
  <c r="E22" i="2"/>
  <c r="E23" i="2"/>
  <c r="E24" i="2"/>
  <c r="G24" i="2" s="1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G48" i="2" s="1"/>
  <c r="E49" i="2"/>
  <c r="E50" i="2"/>
  <c r="E51" i="2"/>
  <c r="E52" i="2"/>
  <c r="E53" i="2"/>
  <c r="E54" i="2"/>
  <c r="E55" i="2"/>
  <c r="E56" i="2"/>
  <c r="G56" i="2" s="1"/>
  <c r="E57" i="2"/>
  <c r="E58" i="2"/>
  <c r="E59" i="2"/>
  <c r="E3" i="2"/>
  <c r="D4" i="2"/>
  <c r="D5" i="2"/>
  <c r="G5" i="2" s="1"/>
  <c r="D6" i="2"/>
  <c r="G6" i="2" s="1"/>
  <c r="D7" i="2"/>
  <c r="G7" i="2" s="1"/>
  <c r="D8" i="2"/>
  <c r="D9" i="2"/>
  <c r="D10" i="2"/>
  <c r="G10" i="2" s="1"/>
  <c r="D11" i="2"/>
  <c r="G11" i="2" s="1"/>
  <c r="D12" i="2"/>
  <c r="G12" i="2" s="1"/>
  <c r="D13" i="2"/>
  <c r="G13" i="2" s="1"/>
  <c r="D14" i="2"/>
  <c r="G14" i="2" s="1"/>
  <c r="D15" i="2"/>
  <c r="G15" i="2" s="1"/>
  <c r="D16" i="2"/>
  <c r="D17" i="2"/>
  <c r="G17" i="2" s="1"/>
  <c r="D18" i="2"/>
  <c r="G18" i="2" s="1"/>
  <c r="D19" i="2"/>
  <c r="G19" i="2" s="1"/>
  <c r="D20" i="2"/>
  <c r="G20" i="2" s="1"/>
  <c r="D21" i="2"/>
  <c r="G21" i="2" s="1"/>
  <c r="D22" i="2"/>
  <c r="G22" i="2" s="1"/>
  <c r="D23" i="2"/>
  <c r="G23" i="2" s="1"/>
  <c r="D24" i="2"/>
  <c r="D25" i="2"/>
  <c r="G25" i="2" s="1"/>
  <c r="D26" i="2"/>
  <c r="G26" i="2" s="1"/>
  <c r="D27" i="2"/>
  <c r="G27" i="2" s="1"/>
  <c r="D28" i="2"/>
  <c r="G28" i="2" s="1"/>
  <c r="D29" i="2"/>
  <c r="G29" i="2" s="1"/>
  <c r="D30" i="2"/>
  <c r="G30" i="2" s="1"/>
  <c r="D31" i="2"/>
  <c r="G31" i="2" s="1"/>
  <c r="D32" i="2"/>
  <c r="D33" i="2"/>
  <c r="D34" i="2"/>
  <c r="G34" i="2" s="1"/>
  <c r="D35" i="2"/>
  <c r="G35" i="2" s="1"/>
  <c r="D36" i="2"/>
  <c r="G36" i="2" s="1"/>
  <c r="D37" i="2"/>
  <c r="G37" i="2" s="1"/>
  <c r="D38" i="2"/>
  <c r="D39" i="2"/>
  <c r="G39" i="2" s="1"/>
  <c r="D40" i="2"/>
  <c r="D41" i="2"/>
  <c r="D42" i="2"/>
  <c r="G42" i="2" s="1"/>
  <c r="D43" i="2"/>
  <c r="G43" i="2" s="1"/>
  <c r="D44" i="2"/>
  <c r="G44" i="2" s="1"/>
  <c r="D45" i="2"/>
  <c r="G45" i="2" s="1"/>
  <c r="D46" i="2"/>
  <c r="G46" i="2" s="1"/>
  <c r="D47" i="2"/>
  <c r="G47" i="2" s="1"/>
  <c r="D48" i="2"/>
  <c r="D49" i="2"/>
  <c r="D50" i="2"/>
  <c r="D51" i="2"/>
  <c r="G51" i="2" s="1"/>
  <c r="D52" i="2"/>
  <c r="G52" i="2" s="1"/>
  <c r="D53" i="2"/>
  <c r="G53" i="2" s="1"/>
  <c r="D54" i="2"/>
  <c r="G54" i="2" s="1"/>
  <c r="D55" i="2"/>
  <c r="G55" i="2" s="1"/>
  <c r="D56" i="2"/>
  <c r="D57" i="2"/>
  <c r="D58" i="2"/>
  <c r="D59" i="2"/>
  <c r="G59" i="2" s="1"/>
  <c r="D3" i="2"/>
  <c r="G3" i="2" s="1"/>
  <c r="L4" i="2"/>
  <c r="L5" i="2"/>
  <c r="L6" i="2"/>
  <c r="N6" i="2" s="1"/>
  <c r="L7" i="2"/>
  <c r="L8" i="2"/>
  <c r="L9" i="2"/>
  <c r="L10" i="2"/>
  <c r="L11" i="2"/>
  <c r="L12" i="2"/>
  <c r="L3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4" i="1"/>
  <c r="L11" i="1"/>
  <c r="L4" i="1"/>
  <c r="L5" i="1"/>
  <c r="L6" i="1"/>
  <c r="L7" i="1"/>
  <c r="L8" i="1"/>
  <c r="L9" i="1"/>
  <c r="L10" i="1"/>
  <c r="L3" i="1"/>
  <c r="L18" i="2" l="1"/>
  <c r="G41" i="2"/>
  <c r="G33" i="2"/>
  <c r="G40" i="2"/>
  <c r="G32" i="2"/>
  <c r="G60" i="2" s="1"/>
  <c r="L15" i="2" s="1"/>
  <c r="H60" i="2"/>
  <c r="L17" i="2" s="1"/>
  <c r="L19" i="2" l="1"/>
</calcChain>
</file>

<file path=xl/sharedStrings.xml><?xml version="1.0" encoding="utf-8"?>
<sst xmlns="http://schemas.openxmlformats.org/spreadsheetml/2006/main" count="215" uniqueCount="99">
  <si>
    <t>Mitgliedsbeitrag</t>
  </si>
  <si>
    <t>EDV-Beitrag</t>
  </si>
  <si>
    <t>Spielklassenbeitrag</t>
  </si>
  <si>
    <t>ALT</t>
  </si>
  <si>
    <t>NEU</t>
  </si>
  <si>
    <t>Grundbeitrag</t>
  </si>
  <si>
    <t>M-BL</t>
  </si>
  <si>
    <t>M-VL</t>
  </si>
  <si>
    <t>M-LL</t>
  </si>
  <si>
    <t>M-BzL1</t>
  </si>
  <si>
    <t>M-BzL2</t>
  </si>
  <si>
    <t>M-BzL3</t>
  </si>
  <si>
    <t>M-BzL4</t>
  </si>
  <si>
    <t>F-BL</t>
  </si>
  <si>
    <t>F-VL</t>
  </si>
  <si>
    <t>F-LL</t>
  </si>
  <si>
    <t>F-BzL1</t>
  </si>
  <si>
    <t>F-BzL2</t>
  </si>
  <si>
    <t>F-BzL3</t>
  </si>
  <si>
    <t>mJA-JBLH</t>
  </si>
  <si>
    <t>mJA-BWOL</t>
  </si>
  <si>
    <t>mJA-BL</t>
  </si>
  <si>
    <t>mJA-LL</t>
  </si>
  <si>
    <t>mJA-BzL1</t>
  </si>
  <si>
    <t>mJB-BWOL</t>
  </si>
  <si>
    <t>mJB-BL</t>
  </si>
  <si>
    <t>mJB-LL</t>
  </si>
  <si>
    <t>mJB-BzL1</t>
  </si>
  <si>
    <t>mJC-BL</t>
  </si>
  <si>
    <t>mJB-BzL2</t>
  </si>
  <si>
    <t>mJC-LL</t>
  </si>
  <si>
    <t>mJC-BzL1</t>
  </si>
  <si>
    <t>mJC-BzL2</t>
  </si>
  <si>
    <t>mJD-LL</t>
  </si>
  <si>
    <t>mJD-BzL1</t>
  </si>
  <si>
    <t>mJD-BzL2</t>
  </si>
  <si>
    <t>mJD-BzL3</t>
  </si>
  <si>
    <t>mJE</t>
  </si>
  <si>
    <t>wJA-JBLH</t>
  </si>
  <si>
    <t>wJA-BWOL</t>
  </si>
  <si>
    <t>wJA-BL</t>
  </si>
  <si>
    <t>wJA-LL</t>
  </si>
  <si>
    <t>wJB-BWOL</t>
  </si>
  <si>
    <t>wJB-BL</t>
  </si>
  <si>
    <t>wJB-LL</t>
  </si>
  <si>
    <t>wJB-BzL1</t>
  </si>
  <si>
    <t>wJC-BL</t>
  </si>
  <si>
    <t>wJC-LL</t>
  </si>
  <si>
    <t>wJC-BzL1</t>
  </si>
  <si>
    <t>wJC-BzL2</t>
  </si>
  <si>
    <t>wJD-LL</t>
  </si>
  <si>
    <t>wJD-BzL1</t>
  </si>
  <si>
    <t>wJD-BzL2</t>
  </si>
  <si>
    <t>wJE</t>
  </si>
  <si>
    <t>M-BWOL</t>
  </si>
  <si>
    <t>F-BWOL</t>
  </si>
  <si>
    <t>alle</t>
  </si>
  <si>
    <t>M-3. Liga</t>
  </si>
  <si>
    <t>M-1.+2. Liga</t>
  </si>
  <si>
    <t>F-1.+2. Liga</t>
  </si>
  <si>
    <t>F-3. Liga</t>
  </si>
  <si>
    <t>Erw. DHB</t>
  </si>
  <si>
    <t>Erw. OL-LL</t>
  </si>
  <si>
    <t>Erw. RL</t>
  </si>
  <si>
    <t>Erw. Bezirk</t>
  </si>
  <si>
    <t>Jgd. DHB</t>
  </si>
  <si>
    <t>Jgd. RL</t>
  </si>
  <si>
    <t>Jgd. OL-LL</t>
  </si>
  <si>
    <t>Jgd. Bezirk</t>
  </si>
  <si>
    <t>Faktor</t>
  </si>
  <si>
    <t>OHNE</t>
  </si>
  <si>
    <t>Spielklasse</t>
  </si>
  <si>
    <t>Anzahl Teams</t>
  </si>
  <si>
    <t>Meldeorganisationen/"Namen"</t>
  </si>
  <si>
    <t>falls SG/ASG - Anzahl Vereine</t>
  </si>
  <si>
    <t>Spielklassen-
beitrag</t>
  </si>
  <si>
    <t>Mitglieds-
beitrag</t>
  </si>
  <si>
    <t>bis SG/ASG - Anzahl Vereine</t>
  </si>
  <si>
    <t>SG Walldorf Astoria Frauen</t>
  </si>
  <si>
    <t>ASG WaSa</t>
  </si>
  <si>
    <t>Summe -
ggf. anteilg für Teil der SG/ASG</t>
  </si>
  <si>
    <t>Beitrag alt</t>
  </si>
  <si>
    <t>Spielklassenbeitrag neu</t>
  </si>
  <si>
    <t>Grundbeitrag neu</t>
  </si>
  <si>
    <t>Summe Beitrag neu</t>
  </si>
  <si>
    <t>1.</t>
  </si>
  <si>
    <t>Vereine, die nicht in einer (oder mehreren) SGs/ASGs sind füllen den Bogen normal aus und lassen die Spalten C und M unbefüllt.</t>
  </si>
  <si>
    <t>2.</t>
  </si>
  <si>
    <t>Vereine, die in einer (oder mehreren) SGs/ASGs sind, füllen es nur aus Sicht des EINEN Stammvereins aus.</t>
  </si>
  <si>
    <t>Dann müssen die Spalten C und M mit der Anzahl der an der SG/ASG beteiligten Vereine befüllt werden.</t>
  </si>
  <si>
    <t>Diese Variante empfiehlt sich, wenn es verschiedene Konstellationen gibt.</t>
  </si>
  <si>
    <t>3.</t>
  </si>
  <si>
    <t>Vereine, die in einer "Voll-SG" sind befüllen die Tabelle ohne die Spalten C und M und teilen am Schluss die Gesamtsumme durch die Anzahl der an der SG beteiligten Stammvereine.</t>
  </si>
  <si>
    <t>2a.</t>
  </si>
  <si>
    <t>Es gibt 4 mögliche Sichtweisen/Ausfüllweisen:</t>
  </si>
  <si>
    <t>Vereine, die in einer (oder mehreren) SGs/ASGs sind, füllen es aus Sicht ALLER Stammvereine ALLER SGs/ASGs aus.</t>
  </si>
  <si>
    <t>Diese Variante empfiehlt sich, wenn man sehen will was das "ganze Konstrukt" bezahlt - unabhängig davon, wer dann welchen Anteil daran trägt.</t>
  </si>
  <si>
    <t>Anzahl der Teams je Spielklasse</t>
  </si>
  <si>
    <t>Von euch zu befüllen sind nur die gelben Felder im Beitragsrechner.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</si>
</sst>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0" fillId="2" borderId="0" xfId="0" applyNumberFormat="1" applyFill="1"/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4" fontId="1" fillId="4" borderId="0" xfId="0" applyNumberFormat="1" applyFont="1" applyFill="1" applyAlignment="1">
      <alignment wrapText="1"/>
    </xf>
    <xf numFmtId="4" fontId="1" fillId="4" borderId="0" xfId="0" applyNumberFormat="1" applyFont="1" applyFill="1"/>
    <xf numFmtId="0" fontId="1" fillId="4" borderId="0" xfId="0" applyFont="1" applyFill="1" applyAlignment="1">
      <alignment wrapText="1"/>
    </xf>
    <xf numFmtId="4" fontId="0" fillId="4" borderId="0" xfId="0" applyNumberFormat="1" applyFill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3" borderId="0" xfId="0" applyFill="1" applyAlignment="1" applyProtection="1">
      <alignment horizontal="center"/>
      <protection locked="0"/>
    </xf>
  </cellXfs>
  <cellStyles count="1">
    <cellStyle name="Standard" xfId="0" builtinId="0"/>
  </cellStyles>
  <dxfs count="3">
    <dxf>
      <font>
        <color theme="0"/>
      </font>
    </dxf>
    <dxf>
      <font>
        <color rgb="FF99FF66"/>
      </font>
    </dxf>
    <dxf>
      <font>
        <color theme="4" tint="0.59996337778862885"/>
      </font>
    </dxf>
  </dxfs>
  <tableStyles count="0" defaultTableStyle="TableStyleMedium2" defaultPivotStyle="PivotStyleLight16"/>
  <colors>
    <mruColors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0FB6-2406-481C-93D9-110E0836239C}">
  <dimension ref="A2:B13"/>
  <sheetViews>
    <sheetView tabSelected="1" workbookViewId="0"/>
  </sheetViews>
  <sheetFormatPr baseColWidth="10" defaultRowHeight="14.4" x14ac:dyDescent="0.3"/>
  <cols>
    <col min="1" max="1" width="5.5546875" customWidth="1"/>
  </cols>
  <sheetData>
    <row r="2" spans="1:2" x14ac:dyDescent="0.3">
      <c r="A2" s="2" t="s">
        <v>98</v>
      </c>
    </row>
    <row r="4" spans="1:2" x14ac:dyDescent="0.3">
      <c r="A4" s="2" t="s">
        <v>94</v>
      </c>
    </row>
    <row r="6" spans="1:2" x14ac:dyDescent="0.3">
      <c r="A6" s="2" t="s">
        <v>85</v>
      </c>
      <c r="B6" t="s">
        <v>86</v>
      </c>
    </row>
    <row r="7" spans="1:2" x14ac:dyDescent="0.3">
      <c r="A7" s="2" t="s">
        <v>87</v>
      </c>
      <c r="B7" t="s">
        <v>88</v>
      </c>
    </row>
    <row r="8" spans="1:2" x14ac:dyDescent="0.3">
      <c r="A8" s="2"/>
      <c r="B8" t="s">
        <v>89</v>
      </c>
    </row>
    <row r="9" spans="1:2" x14ac:dyDescent="0.3">
      <c r="A9" s="2"/>
      <c r="B9" t="s">
        <v>90</v>
      </c>
    </row>
    <row r="10" spans="1:2" x14ac:dyDescent="0.3">
      <c r="A10" s="2" t="s">
        <v>93</v>
      </c>
      <c r="B10" t="s">
        <v>95</v>
      </c>
    </row>
    <row r="11" spans="1:2" x14ac:dyDescent="0.3">
      <c r="A11" s="2"/>
      <c r="B11" t="s">
        <v>89</v>
      </c>
    </row>
    <row r="12" spans="1:2" x14ac:dyDescent="0.3">
      <c r="A12" s="2"/>
      <c r="B12" t="s">
        <v>96</v>
      </c>
    </row>
    <row r="13" spans="1:2" x14ac:dyDescent="0.3">
      <c r="A13" s="2" t="s">
        <v>91</v>
      </c>
      <c r="B13" t="s">
        <v>92</v>
      </c>
    </row>
  </sheetData>
  <sheetProtection algorithmName="SHA-512" hashValue="gorKtdU8UbVRN1twuv2KRRybEUMly1x2yX1y3lOJubnHQZLYIX/EnF89BjoGsMU8wrzsLFiJvDlR5KM7NPwH/w==" saltValue="5TbSZ25c2H3d+mX10vLP+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F04D-DD03-4DD8-AB17-C3360F9E7403}">
  <dimension ref="A1:N60"/>
  <sheetViews>
    <sheetView workbookViewId="0">
      <pane ySplit="2" topLeftCell="A3" activePane="bottomLeft" state="frozen"/>
      <selection pane="bottomLeft"/>
    </sheetView>
  </sheetViews>
  <sheetFormatPr baseColWidth="10" defaultRowHeight="14.4" x14ac:dyDescent="0.3"/>
  <cols>
    <col min="1" max="1" width="13.88671875" customWidth="1"/>
    <col min="2" max="2" width="10.44140625" customWidth="1"/>
    <col min="3" max="3" width="15.88671875" customWidth="1"/>
    <col min="4" max="4" width="14.5546875" bestFit="1" customWidth="1"/>
    <col min="5" max="5" width="11" bestFit="1" customWidth="1"/>
    <col min="6" max="6" width="17.109375" bestFit="1" customWidth="1"/>
    <col min="7" max="7" width="15" customWidth="1"/>
    <col min="9" max="9" width="5.44140625" customWidth="1"/>
    <col min="10" max="10" width="5" style="1" customWidth="1"/>
    <col min="11" max="11" width="28" bestFit="1" customWidth="1"/>
    <col min="12" max="12" width="13.44140625" style="5" customWidth="1"/>
    <col min="13" max="13" width="13.5546875" bestFit="1" customWidth="1"/>
    <col min="14" max="14" width="15.77734375" customWidth="1"/>
  </cols>
  <sheetData>
    <row r="1" spans="1:14" x14ac:dyDescent="0.3">
      <c r="D1" s="17" t="s">
        <v>3</v>
      </c>
      <c r="E1" s="17"/>
      <c r="F1" s="17"/>
      <c r="G1" s="17"/>
      <c r="H1" s="8" t="s">
        <v>4</v>
      </c>
      <c r="J1" s="18" t="s">
        <v>4</v>
      </c>
      <c r="K1" s="18"/>
      <c r="L1" s="18"/>
      <c r="M1" s="18"/>
      <c r="N1" s="18"/>
    </row>
    <row r="2" spans="1:14" s="2" customFormat="1" ht="43.2" x14ac:dyDescent="0.3">
      <c r="A2" s="2" t="s">
        <v>71</v>
      </c>
      <c r="B2" s="6" t="s">
        <v>97</v>
      </c>
      <c r="C2" s="7" t="s">
        <v>74</v>
      </c>
      <c r="D2" s="13" t="s">
        <v>76</v>
      </c>
      <c r="E2" s="14" t="s">
        <v>1</v>
      </c>
      <c r="F2" s="13" t="s">
        <v>75</v>
      </c>
      <c r="G2" s="15" t="s">
        <v>80</v>
      </c>
      <c r="H2" s="9"/>
      <c r="J2" s="3"/>
      <c r="K2" s="2" t="s">
        <v>73</v>
      </c>
      <c r="L2" s="4" t="s">
        <v>5</v>
      </c>
      <c r="M2" s="7" t="s">
        <v>77</v>
      </c>
      <c r="N2" s="6" t="s">
        <v>80</v>
      </c>
    </row>
    <row r="3" spans="1:14" x14ac:dyDescent="0.3">
      <c r="A3" t="s">
        <v>58</v>
      </c>
      <c r="B3" s="11"/>
      <c r="C3" s="11"/>
      <c r="D3" s="16">
        <f>IF(B3&lt;&gt;"",VLOOKUP(A3,Basis!B:E,2,0),0)</f>
        <v>0</v>
      </c>
      <c r="E3" s="16">
        <f>IF(B3&lt;&gt;"",VLOOKUP(A3,Basis!B:E,3,0),0)</f>
        <v>0</v>
      </c>
      <c r="F3" s="16">
        <f>IF(B3&lt;&gt;"",VLOOKUP(A3,Basis!B:E,4,0),0)</f>
        <v>0</v>
      </c>
      <c r="G3" s="16">
        <f>IF(C3="",(SUM(D3:F3)),SUM(D3:F3)/C3)</f>
        <v>0</v>
      </c>
      <c r="H3" s="10">
        <f>IF(C3=0,IF(B3="",0,VLOOKUP(A3,Basis!B:H,7,0)),(IF(B3="",0,VLOOKUP(A3,Basis!B:H,7,0))/C3))</f>
        <v>0</v>
      </c>
      <c r="J3" s="1">
        <v>1</v>
      </c>
      <c r="K3" s="12" t="s">
        <v>78</v>
      </c>
      <c r="L3" s="5">
        <f>IF(K3="",0,Basis!$G$3)</f>
        <v>140</v>
      </c>
      <c r="M3" s="20"/>
      <c r="N3" s="5">
        <f>IF(M3="",L3,L3/M3)</f>
        <v>140</v>
      </c>
    </row>
    <row r="4" spans="1:14" x14ac:dyDescent="0.3">
      <c r="A4" t="s">
        <v>57</v>
      </c>
      <c r="B4" s="11"/>
      <c r="C4" s="11"/>
      <c r="D4" s="16">
        <f>IF(B4&lt;&gt;"",VLOOKUP(A4,Basis!B:E,2,0),0)</f>
        <v>0</v>
      </c>
      <c r="E4" s="16">
        <f>IF(B4&lt;&gt;"",VLOOKUP(A4,Basis!B:E,3,0),0)</f>
        <v>0</v>
      </c>
      <c r="F4" s="16">
        <f>IF(B4&lt;&gt;"",VLOOKUP(A4,Basis!B:E,4,0),0)</f>
        <v>0</v>
      </c>
      <c r="G4" s="16">
        <f t="shared" ref="G4:G59" si="0">IF(C4="",(SUM(D4:F4)),SUM(D4:F4)/C4)</f>
        <v>0</v>
      </c>
      <c r="H4" s="10">
        <f>IF(C4=0,IF(B4="",0,VLOOKUP(A4,Basis!B:H,7,0)),(IF(B4="",0,VLOOKUP(A4,Basis!B:H,7,0))/C4))</f>
        <v>0</v>
      </c>
      <c r="J4" s="1">
        <v>2</v>
      </c>
      <c r="K4" s="12" t="s">
        <v>79</v>
      </c>
      <c r="L4" s="5">
        <f>IF(K4="",0,Basis!$G$3)</f>
        <v>140</v>
      </c>
      <c r="M4" s="20">
        <v>2</v>
      </c>
      <c r="N4" s="5">
        <f t="shared" ref="N4:N12" si="1">IF(M4="",L4,L4/M4)</f>
        <v>70</v>
      </c>
    </row>
    <row r="5" spans="1:14" x14ac:dyDescent="0.3">
      <c r="A5" t="s">
        <v>54</v>
      </c>
      <c r="B5" s="11"/>
      <c r="C5" s="11"/>
      <c r="D5" s="16">
        <f>IF(B5&lt;&gt;"",VLOOKUP(A5,Basis!B:E,2,0),0)</f>
        <v>0</v>
      </c>
      <c r="E5" s="16">
        <f>IF(B5&lt;&gt;"",VLOOKUP(A5,Basis!B:E,3,0),0)</f>
        <v>0</v>
      </c>
      <c r="F5" s="16">
        <f>IF(B5&lt;&gt;"",VLOOKUP(A5,Basis!B:E,4,0),0)</f>
        <v>0</v>
      </c>
      <c r="G5" s="16">
        <f t="shared" si="0"/>
        <v>0</v>
      </c>
      <c r="H5" s="10">
        <f>IF(C5=0,IF(B5="",0,VLOOKUP(A5,Basis!B:H,7,0)),(IF(B5="",0,VLOOKUP(A5,Basis!B:H,7,0))/C5))</f>
        <v>0</v>
      </c>
      <c r="J5" s="1">
        <v>3</v>
      </c>
      <c r="K5" s="12"/>
      <c r="L5" s="5">
        <f>IF(K5="",0,Basis!$G$3)</f>
        <v>0</v>
      </c>
      <c r="M5" s="20"/>
      <c r="N5" s="5">
        <f t="shared" si="1"/>
        <v>0</v>
      </c>
    </row>
    <row r="6" spans="1:14" x14ac:dyDescent="0.3">
      <c r="A6" t="s">
        <v>6</v>
      </c>
      <c r="B6" s="11"/>
      <c r="C6" s="11"/>
      <c r="D6" s="16">
        <f>IF(B6&lt;&gt;"",VLOOKUP(A6,Basis!B:E,2,0),0)</f>
        <v>0</v>
      </c>
      <c r="E6" s="16">
        <f>IF(B6&lt;&gt;"",VLOOKUP(A6,Basis!B:E,3,0),0)</f>
        <v>0</v>
      </c>
      <c r="F6" s="16">
        <f>IF(B6&lt;&gt;"",VLOOKUP(A6,Basis!B:E,4,0),0)</f>
        <v>0</v>
      </c>
      <c r="G6" s="16">
        <f t="shared" si="0"/>
        <v>0</v>
      </c>
      <c r="H6" s="10">
        <f>IF(C6=0,IF(B6="",0,VLOOKUP(A6,Basis!B:H,7,0)),(IF(B6="",0,VLOOKUP(A6,Basis!B:H,7,0))/C6))</f>
        <v>0</v>
      </c>
      <c r="J6" s="1">
        <v>4</v>
      </c>
      <c r="K6" s="12"/>
      <c r="L6" s="5">
        <f>IF(K6="",0,Basis!$G$3)</f>
        <v>0</v>
      </c>
      <c r="M6" s="20"/>
      <c r="N6" s="5">
        <f t="shared" si="1"/>
        <v>0</v>
      </c>
    </row>
    <row r="7" spans="1:14" x14ac:dyDescent="0.3">
      <c r="A7" t="s">
        <v>7</v>
      </c>
      <c r="B7" s="11"/>
      <c r="C7" s="11"/>
      <c r="D7" s="16">
        <f>IF(B7&lt;&gt;"",VLOOKUP(A7,Basis!B:E,2,0),0)</f>
        <v>0</v>
      </c>
      <c r="E7" s="16">
        <f>IF(B7&lt;&gt;"",VLOOKUP(A7,Basis!B:E,3,0),0)</f>
        <v>0</v>
      </c>
      <c r="F7" s="16">
        <f>IF(B7&lt;&gt;"",VLOOKUP(A7,Basis!B:E,4,0),0)</f>
        <v>0</v>
      </c>
      <c r="G7" s="16">
        <f t="shared" si="0"/>
        <v>0</v>
      </c>
      <c r="H7" s="10">
        <f>IF(C7=0,IF(B7="",0,VLOOKUP(A7,Basis!B:H,7,0)),(IF(B7="",0,VLOOKUP(A7,Basis!B:H,7,0))/C7))</f>
        <v>0</v>
      </c>
      <c r="J7" s="1">
        <v>5</v>
      </c>
      <c r="K7" s="12"/>
      <c r="L7" s="5">
        <f>IF(K7="",0,Basis!$G$3)</f>
        <v>0</v>
      </c>
      <c r="M7" s="20"/>
      <c r="N7" s="5">
        <f t="shared" si="1"/>
        <v>0</v>
      </c>
    </row>
    <row r="8" spans="1:14" x14ac:dyDescent="0.3">
      <c r="A8" t="s">
        <v>8</v>
      </c>
      <c r="B8" s="11"/>
      <c r="C8" s="11"/>
      <c r="D8" s="16">
        <f>IF(B8&lt;&gt;"",VLOOKUP(A8,Basis!B:E,2,0),0)</f>
        <v>0</v>
      </c>
      <c r="E8" s="16">
        <f>IF(B8&lt;&gt;"",VLOOKUP(A8,Basis!B:E,3,0),0)</f>
        <v>0</v>
      </c>
      <c r="F8" s="16">
        <f>IF(B8&lt;&gt;"",VLOOKUP(A8,Basis!B:E,4,0),0)</f>
        <v>0</v>
      </c>
      <c r="G8" s="16">
        <f t="shared" si="0"/>
        <v>0</v>
      </c>
      <c r="H8" s="10">
        <f>IF(C8=0,IF(B8="",0,VLOOKUP(A8,Basis!B:H,7,0)),(IF(B8="",0,VLOOKUP(A8,Basis!B:H,7,0))/C8))</f>
        <v>0</v>
      </c>
      <c r="J8" s="1">
        <v>6</v>
      </c>
      <c r="K8" s="12"/>
      <c r="L8" s="5">
        <f>IF(K8="",0,Basis!$G$3)</f>
        <v>0</v>
      </c>
      <c r="M8" s="20"/>
      <c r="N8" s="5">
        <f t="shared" si="1"/>
        <v>0</v>
      </c>
    </row>
    <row r="9" spans="1:14" x14ac:dyDescent="0.3">
      <c r="A9" t="s">
        <v>9</v>
      </c>
      <c r="B9" s="11"/>
      <c r="C9" s="11"/>
      <c r="D9" s="16">
        <f>IF(B9&lt;&gt;"",VLOOKUP(A9,Basis!B:E,2,0),0)</f>
        <v>0</v>
      </c>
      <c r="E9" s="16">
        <f>IF(B9&lt;&gt;"",VLOOKUP(A9,Basis!B:E,3,0),0)</f>
        <v>0</v>
      </c>
      <c r="F9" s="16">
        <f>IF(B9&lt;&gt;"",VLOOKUP(A9,Basis!B:E,4,0),0)</f>
        <v>0</v>
      </c>
      <c r="G9" s="16">
        <f t="shared" si="0"/>
        <v>0</v>
      </c>
      <c r="H9" s="10">
        <f>IF(C9=0,IF(B9="",0,VLOOKUP(A9,Basis!B:H,7,0)),(IF(B9="",0,VLOOKUP(A9,Basis!B:H,7,0))/C9))</f>
        <v>0</v>
      </c>
      <c r="J9" s="1">
        <v>7</v>
      </c>
      <c r="K9" s="12"/>
      <c r="L9" s="5">
        <f>IF(K9="",0,Basis!$G$3)</f>
        <v>0</v>
      </c>
      <c r="M9" s="20"/>
      <c r="N9" s="5">
        <f t="shared" si="1"/>
        <v>0</v>
      </c>
    </row>
    <row r="10" spans="1:14" x14ac:dyDescent="0.3">
      <c r="A10" t="s">
        <v>10</v>
      </c>
      <c r="B10" s="11"/>
      <c r="C10" s="11"/>
      <c r="D10" s="16">
        <f>IF(B10&lt;&gt;"",VLOOKUP(A10,Basis!B:E,2,0),0)</f>
        <v>0</v>
      </c>
      <c r="E10" s="16">
        <f>IF(B10&lt;&gt;"",VLOOKUP(A10,Basis!B:E,3,0),0)</f>
        <v>0</v>
      </c>
      <c r="F10" s="16">
        <f>IF(B10&lt;&gt;"",VLOOKUP(A10,Basis!B:E,4,0),0)</f>
        <v>0</v>
      </c>
      <c r="G10" s="16">
        <f t="shared" si="0"/>
        <v>0</v>
      </c>
      <c r="H10" s="10">
        <f>IF(C10=0,IF(B10="",0,VLOOKUP(A10,Basis!B:H,7,0)),(IF(B10="",0,VLOOKUP(A10,Basis!B:H,7,0))/C10))</f>
        <v>0</v>
      </c>
      <c r="J10" s="1">
        <v>8</v>
      </c>
      <c r="K10" s="12"/>
      <c r="L10" s="5">
        <f>IF(K10="",0,Basis!$G$3)</f>
        <v>0</v>
      </c>
      <c r="M10" s="20"/>
      <c r="N10" s="5">
        <f t="shared" si="1"/>
        <v>0</v>
      </c>
    </row>
    <row r="11" spans="1:14" x14ac:dyDescent="0.3">
      <c r="A11" t="s">
        <v>11</v>
      </c>
      <c r="B11" s="11"/>
      <c r="C11" s="11"/>
      <c r="D11" s="16">
        <f>IF(B11&lt;&gt;"",VLOOKUP(A11,Basis!B:E,2,0),0)</f>
        <v>0</v>
      </c>
      <c r="E11" s="16">
        <f>IF(B11&lt;&gt;"",VLOOKUP(A11,Basis!B:E,3,0),0)</f>
        <v>0</v>
      </c>
      <c r="F11" s="16">
        <f>IF(B11&lt;&gt;"",VLOOKUP(A11,Basis!B:E,4,0),0)</f>
        <v>0</v>
      </c>
      <c r="G11" s="16">
        <f t="shared" si="0"/>
        <v>0</v>
      </c>
      <c r="H11" s="10">
        <f>IF(C11=0,IF(B11="",0,VLOOKUP(A11,Basis!B:H,7,0)),(IF(B11="",0,VLOOKUP(A11,Basis!B:H,7,0))/C11))</f>
        <v>0</v>
      </c>
      <c r="J11" s="1">
        <v>9</v>
      </c>
      <c r="K11" s="12"/>
      <c r="L11" s="5">
        <f>IF(K11="",0,Basis!$G$3)</f>
        <v>0</v>
      </c>
      <c r="M11" s="20"/>
      <c r="N11" s="5">
        <f t="shared" si="1"/>
        <v>0</v>
      </c>
    </row>
    <row r="12" spans="1:14" x14ac:dyDescent="0.3">
      <c r="A12" t="s">
        <v>12</v>
      </c>
      <c r="B12" s="11"/>
      <c r="C12" s="11"/>
      <c r="D12" s="16">
        <f>IF(B12&lt;&gt;"",VLOOKUP(A12,Basis!B:E,2,0),0)</f>
        <v>0</v>
      </c>
      <c r="E12" s="16">
        <f>IF(B12&lt;&gt;"",VLOOKUP(A12,Basis!B:E,3,0),0)</f>
        <v>0</v>
      </c>
      <c r="F12" s="16">
        <f>IF(B12&lt;&gt;"",VLOOKUP(A12,Basis!B:E,4,0),0)</f>
        <v>0</v>
      </c>
      <c r="G12" s="16">
        <f t="shared" si="0"/>
        <v>0</v>
      </c>
      <c r="H12" s="10">
        <f>IF(C12=0,IF(B12="",0,VLOOKUP(A12,Basis!B:H,7,0)),(IF(B12="",0,VLOOKUP(A12,Basis!B:H,7,0))/C12))</f>
        <v>0</v>
      </c>
      <c r="J12" s="1">
        <v>10</v>
      </c>
      <c r="K12" s="12"/>
      <c r="L12" s="5">
        <f>IF(K12="",0,Basis!$G$3)</f>
        <v>0</v>
      </c>
      <c r="M12" s="20"/>
      <c r="N12" s="5">
        <f t="shared" si="1"/>
        <v>0</v>
      </c>
    </row>
    <row r="13" spans="1:14" x14ac:dyDescent="0.3">
      <c r="B13" s="11"/>
      <c r="C13" s="11"/>
      <c r="D13" s="16">
        <f>IF(B13&lt;&gt;"",VLOOKUP(A13,Basis!B:E,2,0),0)</f>
        <v>0</v>
      </c>
      <c r="E13" s="16">
        <f>IF(B13&lt;&gt;"",VLOOKUP(A13,Basis!B:E,3,0),0)</f>
        <v>0</v>
      </c>
      <c r="F13" s="16">
        <f>IF(B13&lt;&gt;"",VLOOKUP(A13,Basis!B:E,4,0),0)</f>
        <v>0</v>
      </c>
      <c r="G13" s="16">
        <f t="shared" si="0"/>
        <v>0</v>
      </c>
      <c r="H13" s="10">
        <f>IF(C13=0,IF(B13="",0,VLOOKUP(A13,Basis!B:H,7,0)),(IF(B13="",0,VLOOKUP(A13,Basis!B:H,7,0))/C13))</f>
        <v>0</v>
      </c>
    </row>
    <row r="14" spans="1:14" x14ac:dyDescent="0.3">
      <c r="A14" t="s">
        <v>59</v>
      </c>
      <c r="B14" s="11"/>
      <c r="C14" s="11"/>
      <c r="D14" s="16">
        <f>IF(B14&lt;&gt;"",VLOOKUP(A14,Basis!B:E,2,0),0)</f>
        <v>0</v>
      </c>
      <c r="E14" s="16">
        <f>IF(B14&lt;&gt;"",VLOOKUP(A14,Basis!B:E,3,0),0)</f>
        <v>0</v>
      </c>
      <c r="F14" s="16">
        <f>IF(B14&lt;&gt;"",VLOOKUP(A14,Basis!B:E,4,0),0)</f>
        <v>0</v>
      </c>
      <c r="G14" s="16">
        <f t="shared" si="0"/>
        <v>0</v>
      </c>
      <c r="H14" s="10">
        <f>IF(C14=0,IF(B14="",0,VLOOKUP(A14,Basis!B:H,7,0)),(IF(B14="",0,VLOOKUP(A14,Basis!B:H,7,0))/C14))</f>
        <v>0</v>
      </c>
    </row>
    <row r="15" spans="1:14" x14ac:dyDescent="0.3">
      <c r="A15" t="s">
        <v>60</v>
      </c>
      <c r="B15" s="11"/>
      <c r="C15" s="11"/>
      <c r="D15" s="16">
        <f>IF(B15&lt;&gt;"",VLOOKUP(A15,Basis!B:E,2,0),0)</f>
        <v>0</v>
      </c>
      <c r="E15" s="16">
        <f>IF(B15&lt;&gt;"",VLOOKUP(A15,Basis!B:E,3,0),0)</f>
        <v>0</v>
      </c>
      <c r="F15" s="16">
        <f>IF(B15&lt;&gt;"",VLOOKUP(A15,Basis!B:E,4,0),0)</f>
        <v>0</v>
      </c>
      <c r="G15" s="16">
        <f t="shared" si="0"/>
        <v>0</v>
      </c>
      <c r="H15" s="10">
        <f>IF(C15=0,IF(B15="",0,VLOOKUP(A15,Basis!B:H,7,0)),(IF(B15="",0,VLOOKUP(A15,Basis!B:H,7,0))/C15))</f>
        <v>0</v>
      </c>
      <c r="K15" s="2" t="s">
        <v>81</v>
      </c>
      <c r="L15" s="4">
        <f>+G60</f>
        <v>1575</v>
      </c>
    </row>
    <row r="16" spans="1:14" x14ac:dyDescent="0.3">
      <c r="A16" t="s">
        <v>55</v>
      </c>
      <c r="B16" s="11"/>
      <c r="C16" s="11"/>
      <c r="D16" s="16">
        <f>IF(B16&lt;&gt;"",VLOOKUP(A16,Basis!B:E,2,0),0)</f>
        <v>0</v>
      </c>
      <c r="E16" s="16">
        <f>IF(B16&lt;&gt;"",VLOOKUP(A16,Basis!B:E,3,0),0)</f>
        <v>0</v>
      </c>
      <c r="F16" s="16">
        <f>IF(B16&lt;&gt;"",VLOOKUP(A16,Basis!B:E,4,0),0)</f>
        <v>0</v>
      </c>
      <c r="G16" s="16">
        <f t="shared" si="0"/>
        <v>0</v>
      </c>
      <c r="H16" s="10">
        <f>IF(C16=0,IF(B16="",0,VLOOKUP(A16,Basis!B:H,7,0)),(IF(B16="",0,VLOOKUP(A16,Basis!B:H,7,0))/C16))</f>
        <v>0</v>
      </c>
    </row>
    <row r="17" spans="1:12" x14ac:dyDescent="0.3">
      <c r="A17" t="s">
        <v>13</v>
      </c>
      <c r="B17" s="11"/>
      <c r="C17" s="11"/>
      <c r="D17" s="16">
        <f>IF(B17&lt;&gt;"",VLOOKUP(A17,Basis!B:E,2,0),0)</f>
        <v>0</v>
      </c>
      <c r="E17" s="16">
        <f>IF(B17&lt;&gt;"",VLOOKUP(A17,Basis!B:E,3,0),0)</f>
        <v>0</v>
      </c>
      <c r="F17" s="16">
        <f>IF(B17&lt;&gt;"",VLOOKUP(A17,Basis!B:E,4,0),0)</f>
        <v>0</v>
      </c>
      <c r="G17" s="16">
        <f t="shared" si="0"/>
        <v>0</v>
      </c>
      <c r="H17" s="10">
        <f>IF(C17=0,IF(B17="",0,VLOOKUP(A17,Basis!B:H,7,0)),(IF(B17="",0,VLOOKUP(A17,Basis!B:H,7,0))/C17))</f>
        <v>0</v>
      </c>
      <c r="K17" t="s">
        <v>82</v>
      </c>
      <c r="L17" s="5">
        <f>+H60</f>
        <v>1360</v>
      </c>
    </row>
    <row r="18" spans="1:12" x14ac:dyDescent="0.3">
      <c r="A18" t="s">
        <v>14</v>
      </c>
      <c r="B18" s="11"/>
      <c r="C18" s="11"/>
      <c r="D18" s="16">
        <f>IF(B18&lt;&gt;"",VLOOKUP(A18,Basis!B:E,2,0),0)</f>
        <v>0</v>
      </c>
      <c r="E18" s="16">
        <f>IF(B18&lt;&gt;"",VLOOKUP(A18,Basis!B:E,3,0),0)</f>
        <v>0</v>
      </c>
      <c r="F18" s="16">
        <f>IF(B18&lt;&gt;"",VLOOKUP(A18,Basis!B:E,4,0),0)</f>
        <v>0</v>
      </c>
      <c r="G18" s="16">
        <f t="shared" si="0"/>
        <v>0</v>
      </c>
      <c r="H18" s="10">
        <f>IF(C18=0,IF(B18="",0,VLOOKUP(A18,Basis!B:H,7,0)),(IF(B18="",0,VLOOKUP(A18,Basis!B:H,7,0))/C18))</f>
        <v>0</v>
      </c>
      <c r="K18" t="s">
        <v>83</v>
      </c>
      <c r="L18" s="5">
        <f>SUM(N3:N12)</f>
        <v>210</v>
      </c>
    </row>
    <row r="19" spans="1:12" x14ac:dyDescent="0.3">
      <c r="A19" t="s">
        <v>15</v>
      </c>
      <c r="B19" s="11">
        <v>1</v>
      </c>
      <c r="C19" s="11"/>
      <c r="D19" s="16">
        <f>IF(B19&lt;&gt;"",VLOOKUP(A19,Basis!B:E,2,0),0)</f>
        <v>330</v>
      </c>
      <c r="E19" s="16">
        <f>IF(B19&lt;&gt;"",VLOOKUP(A19,Basis!B:E,3,0),0)</f>
        <v>35</v>
      </c>
      <c r="F19" s="16">
        <f>IF(B19&lt;&gt;"",VLOOKUP(A19,Basis!B:E,4,0),0)</f>
        <v>240</v>
      </c>
      <c r="G19" s="16">
        <f t="shared" si="0"/>
        <v>605</v>
      </c>
      <c r="H19" s="10">
        <f>IF(C19=0,IF(B19="",0,VLOOKUP(A19,Basis!B:H,7,0)),(IF(B19="",0,VLOOKUP(A19,Basis!B:H,7,0))/C19))</f>
        <v>600</v>
      </c>
      <c r="K19" s="2" t="s">
        <v>84</v>
      </c>
      <c r="L19" s="4">
        <f>+L18+L17</f>
        <v>1570</v>
      </c>
    </row>
    <row r="20" spans="1:12" x14ac:dyDescent="0.3">
      <c r="A20" t="s">
        <v>16</v>
      </c>
      <c r="B20" s="11"/>
      <c r="C20" s="11"/>
      <c r="D20" s="16">
        <f>IF(B20&lt;&gt;"",VLOOKUP(A20,Basis!B:E,2,0),0)</f>
        <v>0</v>
      </c>
      <c r="E20" s="16">
        <f>IF(B20&lt;&gt;"",VLOOKUP(A20,Basis!B:E,3,0),0)</f>
        <v>0</v>
      </c>
      <c r="F20" s="16">
        <f>IF(B20&lt;&gt;"",VLOOKUP(A20,Basis!B:E,4,0),0)</f>
        <v>0</v>
      </c>
      <c r="G20" s="16">
        <f t="shared" si="0"/>
        <v>0</v>
      </c>
      <c r="H20" s="10">
        <f>IF(C20=0,IF(B20="",0,VLOOKUP(A20,Basis!B:H,7,0)),(IF(B20="",0,VLOOKUP(A20,Basis!B:H,7,0))/C20))</f>
        <v>0</v>
      </c>
    </row>
    <row r="21" spans="1:12" x14ac:dyDescent="0.3">
      <c r="A21" t="s">
        <v>17</v>
      </c>
      <c r="B21" s="11">
        <v>1</v>
      </c>
      <c r="C21" s="11"/>
      <c r="D21" s="16">
        <f>IF(B21&lt;&gt;"",VLOOKUP(A21,Basis!B:E,2,0),0)</f>
        <v>190</v>
      </c>
      <c r="E21" s="16">
        <f>IF(B21&lt;&gt;"",VLOOKUP(A21,Basis!B:E,3,0),0)</f>
        <v>35</v>
      </c>
      <c r="F21" s="16">
        <f>IF(B21&lt;&gt;"",VLOOKUP(A21,Basis!B:E,4,0),0)</f>
        <v>150</v>
      </c>
      <c r="G21" s="16">
        <f t="shared" si="0"/>
        <v>375</v>
      </c>
      <c r="H21" s="10">
        <f>IF(C21=0,IF(B21="",0,VLOOKUP(A21,Basis!B:H,7,0)),(IF(B21="",0,VLOOKUP(A21,Basis!B:H,7,0))/C21))</f>
        <v>459.99999999999994</v>
      </c>
    </row>
    <row r="22" spans="1:12" x14ac:dyDescent="0.3">
      <c r="A22" t="s">
        <v>18</v>
      </c>
      <c r="B22" s="11"/>
      <c r="C22" s="11"/>
      <c r="D22" s="16">
        <f>IF(B22&lt;&gt;"",VLOOKUP(A22,Basis!B:E,2,0),0)</f>
        <v>0</v>
      </c>
      <c r="E22" s="16">
        <f>IF(B22&lt;&gt;"",VLOOKUP(A22,Basis!B:E,3,0),0)</f>
        <v>0</v>
      </c>
      <c r="F22" s="16">
        <f>IF(B22&lt;&gt;"",VLOOKUP(A22,Basis!B:E,4,0),0)</f>
        <v>0</v>
      </c>
      <c r="G22" s="16">
        <f t="shared" si="0"/>
        <v>0</v>
      </c>
      <c r="H22" s="10">
        <f>IF(C22=0,IF(B22="",0,VLOOKUP(A22,Basis!B:H,7,0)),(IF(B22="",0,VLOOKUP(A22,Basis!B:H,7,0))/C22))</f>
        <v>0</v>
      </c>
    </row>
    <row r="23" spans="1:12" x14ac:dyDescent="0.3">
      <c r="B23" s="11"/>
      <c r="C23" s="11"/>
      <c r="D23" s="16">
        <f>IF(B23&lt;&gt;"",VLOOKUP(A23,Basis!B:E,2,0),0)</f>
        <v>0</v>
      </c>
      <c r="E23" s="16">
        <f>IF(B23&lt;&gt;"",VLOOKUP(A23,Basis!B:E,3,0),0)</f>
        <v>0</v>
      </c>
      <c r="F23" s="16">
        <f>IF(B23&lt;&gt;"",VLOOKUP(A23,Basis!B:E,4,0),0)</f>
        <v>0</v>
      </c>
      <c r="G23" s="16">
        <f t="shared" si="0"/>
        <v>0</v>
      </c>
      <c r="H23" s="10">
        <f>IF(C23=0,IF(B23="",0,VLOOKUP(A23,Basis!B:H,7,0)),(IF(B23="",0,VLOOKUP(A23,Basis!B:H,7,0))/C23))</f>
        <v>0</v>
      </c>
    </row>
    <row r="24" spans="1:12" x14ac:dyDescent="0.3">
      <c r="A24" t="s">
        <v>19</v>
      </c>
      <c r="B24" s="11"/>
      <c r="C24" s="11"/>
      <c r="D24" s="16">
        <f>IF(B24&lt;&gt;"",VLOOKUP(A24,Basis!B:E,2,0),0)</f>
        <v>0</v>
      </c>
      <c r="E24" s="16">
        <f>IF(B24&lt;&gt;"",VLOOKUP(A24,Basis!B:E,3,0),0)</f>
        <v>0</v>
      </c>
      <c r="F24" s="16">
        <f>IF(B24&lt;&gt;"",VLOOKUP(A24,Basis!B:E,4,0),0)</f>
        <v>0</v>
      </c>
      <c r="G24" s="16">
        <f t="shared" si="0"/>
        <v>0</v>
      </c>
      <c r="H24" s="10">
        <f>IF(C24=0,IF(B24="",0,VLOOKUP(A24,Basis!B:H,7,0)),(IF(B24="",0,VLOOKUP(A24,Basis!B:H,7,0))/C24))</f>
        <v>0</v>
      </c>
    </row>
    <row r="25" spans="1:12" x14ac:dyDescent="0.3">
      <c r="A25" t="s">
        <v>20</v>
      </c>
      <c r="B25" s="11"/>
      <c r="C25" s="11"/>
      <c r="D25" s="16">
        <f>IF(B25&lt;&gt;"",VLOOKUP(A25,Basis!B:E,2,0),0)</f>
        <v>0</v>
      </c>
      <c r="E25" s="16">
        <f>IF(B25&lt;&gt;"",VLOOKUP(A25,Basis!B:E,3,0),0)</f>
        <v>0</v>
      </c>
      <c r="F25" s="16">
        <f>IF(B25&lt;&gt;"",VLOOKUP(A25,Basis!B:E,4,0),0)</f>
        <v>0</v>
      </c>
      <c r="G25" s="16">
        <f t="shared" si="0"/>
        <v>0</v>
      </c>
      <c r="H25" s="10">
        <f>IF(C25=0,IF(B25="",0,VLOOKUP(A25,Basis!B:H,7,0)),(IF(B25="",0,VLOOKUP(A25,Basis!B:H,7,0))/C25))</f>
        <v>0</v>
      </c>
    </row>
    <row r="26" spans="1:12" x14ac:dyDescent="0.3">
      <c r="A26" t="s">
        <v>21</v>
      </c>
      <c r="B26" s="11"/>
      <c r="C26" s="11"/>
      <c r="D26" s="16">
        <f>IF(B26&lt;&gt;"",VLOOKUP(A26,Basis!B:E,2,0),0)</f>
        <v>0</v>
      </c>
      <c r="E26" s="16">
        <f>IF(B26&lt;&gt;"",VLOOKUP(A26,Basis!B:E,3,0),0)</f>
        <v>0</v>
      </c>
      <c r="F26" s="16">
        <f>IF(B26&lt;&gt;"",VLOOKUP(A26,Basis!B:E,4,0),0)</f>
        <v>0</v>
      </c>
      <c r="G26" s="16">
        <f t="shared" si="0"/>
        <v>0</v>
      </c>
      <c r="H26" s="10">
        <f>IF(C26=0,IF(B26="",0,VLOOKUP(A26,Basis!B:H,7,0)),(IF(B26="",0,VLOOKUP(A26,Basis!B:H,7,0))/C26))</f>
        <v>0</v>
      </c>
    </row>
    <row r="27" spans="1:12" x14ac:dyDescent="0.3">
      <c r="A27" t="s">
        <v>22</v>
      </c>
      <c r="B27" s="11"/>
      <c r="C27" s="11"/>
      <c r="D27" s="16">
        <f>IF(B27&lt;&gt;"",VLOOKUP(A27,Basis!B:E,2,0),0)</f>
        <v>0</v>
      </c>
      <c r="E27" s="16">
        <f>IF(B27&lt;&gt;"",VLOOKUP(A27,Basis!B:E,3,0),0)</f>
        <v>0</v>
      </c>
      <c r="F27" s="16">
        <f>IF(B27&lt;&gt;"",VLOOKUP(A27,Basis!B:E,4,0),0)</f>
        <v>0</v>
      </c>
      <c r="G27" s="16">
        <f t="shared" si="0"/>
        <v>0</v>
      </c>
      <c r="H27" s="10">
        <f>IF(C27=0,IF(B27="",0,VLOOKUP(A27,Basis!B:H,7,0)),(IF(B27="",0,VLOOKUP(A27,Basis!B:H,7,0))/C27))</f>
        <v>0</v>
      </c>
    </row>
    <row r="28" spans="1:12" x14ac:dyDescent="0.3">
      <c r="A28" t="s">
        <v>23</v>
      </c>
      <c r="B28" s="11"/>
      <c r="C28" s="11"/>
      <c r="D28" s="16">
        <f>IF(B28&lt;&gt;"",VLOOKUP(A28,Basis!B:E,2,0),0)</f>
        <v>0</v>
      </c>
      <c r="E28" s="16">
        <f>IF(B28&lt;&gt;"",VLOOKUP(A28,Basis!B:E,3,0),0)</f>
        <v>0</v>
      </c>
      <c r="F28" s="16">
        <f>IF(B28&lt;&gt;"",VLOOKUP(A28,Basis!B:E,4,0),0)</f>
        <v>0</v>
      </c>
      <c r="G28" s="16">
        <f t="shared" si="0"/>
        <v>0</v>
      </c>
      <c r="H28" s="10">
        <f>IF(C28=0,IF(B28="",0,VLOOKUP(A28,Basis!B:H,7,0)),(IF(B28="",0,VLOOKUP(A28,Basis!B:H,7,0))/C28))</f>
        <v>0</v>
      </c>
    </row>
    <row r="29" spans="1:12" x14ac:dyDescent="0.3">
      <c r="A29" t="s">
        <v>24</v>
      </c>
      <c r="B29" s="11"/>
      <c r="C29" s="11"/>
      <c r="D29" s="16">
        <f>IF(B29&lt;&gt;"",VLOOKUP(A29,Basis!B:E,2,0),0)</f>
        <v>0</v>
      </c>
      <c r="E29" s="16">
        <f>IF(B29&lt;&gt;"",VLOOKUP(A29,Basis!B:E,3,0),0)</f>
        <v>0</v>
      </c>
      <c r="F29" s="16">
        <f>IF(B29&lt;&gt;"",VLOOKUP(A29,Basis!B:E,4,0),0)</f>
        <v>0</v>
      </c>
      <c r="G29" s="16">
        <f t="shared" si="0"/>
        <v>0</v>
      </c>
      <c r="H29" s="10">
        <f>IF(C29=0,IF(B29="",0,VLOOKUP(A29,Basis!B:H,7,0)),(IF(B29="",0,VLOOKUP(A29,Basis!B:H,7,0))/C29))</f>
        <v>0</v>
      </c>
    </row>
    <row r="30" spans="1:12" x14ac:dyDescent="0.3">
      <c r="A30" t="s">
        <v>25</v>
      </c>
      <c r="B30" s="11"/>
      <c r="C30" s="11"/>
      <c r="D30" s="16">
        <f>IF(B30&lt;&gt;"",VLOOKUP(A30,Basis!B:E,2,0),0)</f>
        <v>0</v>
      </c>
      <c r="E30" s="16">
        <f>IF(B30&lt;&gt;"",VLOOKUP(A30,Basis!B:E,3,0),0)</f>
        <v>0</v>
      </c>
      <c r="F30" s="16">
        <f>IF(B30&lt;&gt;"",VLOOKUP(A30,Basis!B:E,4,0),0)</f>
        <v>0</v>
      </c>
      <c r="G30" s="16">
        <f t="shared" si="0"/>
        <v>0</v>
      </c>
      <c r="H30" s="10">
        <f>IF(C30=0,IF(B30="",0,VLOOKUP(A30,Basis!B:H,7,0)),(IF(B30="",0,VLOOKUP(A30,Basis!B:H,7,0))/C30))</f>
        <v>0</v>
      </c>
    </row>
    <row r="31" spans="1:12" x14ac:dyDescent="0.3">
      <c r="A31" t="s">
        <v>26</v>
      </c>
      <c r="B31" s="11"/>
      <c r="C31" s="11"/>
      <c r="D31" s="16">
        <f>IF(B31&lt;&gt;"",VLOOKUP(A31,Basis!B:E,2,0),0)</f>
        <v>0</v>
      </c>
      <c r="E31" s="16">
        <f>IF(B31&lt;&gt;"",VLOOKUP(A31,Basis!B:E,3,0),0)</f>
        <v>0</v>
      </c>
      <c r="F31" s="16">
        <f>IF(B31&lt;&gt;"",VLOOKUP(A31,Basis!B:E,4,0),0)</f>
        <v>0</v>
      </c>
      <c r="G31" s="16">
        <f t="shared" si="0"/>
        <v>0</v>
      </c>
      <c r="H31" s="10">
        <f>IF(C31=0,IF(B31="",0,VLOOKUP(A31,Basis!B:H,7,0)),(IF(B31="",0,VLOOKUP(A31,Basis!B:H,7,0))/C31))</f>
        <v>0</v>
      </c>
    </row>
    <row r="32" spans="1:12" x14ac:dyDescent="0.3">
      <c r="A32" t="s">
        <v>27</v>
      </c>
      <c r="B32" s="11"/>
      <c r="C32" s="11"/>
      <c r="D32" s="16">
        <f>IF(B32&lt;&gt;"",VLOOKUP(A32,Basis!B:E,2,0),0)</f>
        <v>0</v>
      </c>
      <c r="E32" s="16">
        <f>IF(B32&lt;&gt;"",VLOOKUP(A32,Basis!B:E,3,0),0)</f>
        <v>0</v>
      </c>
      <c r="F32" s="16">
        <f>IF(B32&lt;&gt;"",VLOOKUP(A32,Basis!B:E,4,0),0)</f>
        <v>0</v>
      </c>
      <c r="G32" s="16">
        <f t="shared" si="0"/>
        <v>0</v>
      </c>
      <c r="H32" s="10">
        <f>IF(C32=0,IF(B32="",0,VLOOKUP(A32,Basis!B:H,7,0)),(IF(B32="",0,VLOOKUP(A32,Basis!B:H,7,0))/C32))</f>
        <v>0</v>
      </c>
    </row>
    <row r="33" spans="1:8" x14ac:dyDescent="0.3">
      <c r="A33" t="s">
        <v>29</v>
      </c>
      <c r="B33" s="11"/>
      <c r="C33" s="11"/>
      <c r="D33" s="16">
        <f>IF(B33&lt;&gt;"",VLOOKUP(A33,Basis!B:E,2,0),0)</f>
        <v>0</v>
      </c>
      <c r="E33" s="16">
        <f>IF(B33&lt;&gt;"",VLOOKUP(A33,Basis!B:E,3,0),0)</f>
        <v>0</v>
      </c>
      <c r="F33" s="16">
        <f>IF(B33&lt;&gt;"",VLOOKUP(A33,Basis!B:E,4,0),0)</f>
        <v>0</v>
      </c>
      <c r="G33" s="16">
        <f t="shared" si="0"/>
        <v>0</v>
      </c>
      <c r="H33" s="10">
        <f>IF(C33=0,IF(B33="",0,VLOOKUP(A33,Basis!B:H,7,0)),(IF(B33="",0,VLOOKUP(A33,Basis!B:H,7,0))/C33))</f>
        <v>0</v>
      </c>
    </row>
    <row r="34" spans="1:8" x14ac:dyDescent="0.3">
      <c r="A34" t="s">
        <v>28</v>
      </c>
      <c r="B34" s="11"/>
      <c r="C34" s="11"/>
      <c r="D34" s="16">
        <f>IF(B34&lt;&gt;"",VLOOKUP(A34,Basis!B:E,2,0),0)</f>
        <v>0</v>
      </c>
      <c r="E34" s="16">
        <f>IF(B34&lt;&gt;"",VLOOKUP(A34,Basis!B:E,3,0),0)</f>
        <v>0</v>
      </c>
      <c r="F34" s="16">
        <f>IF(B34&lt;&gt;"",VLOOKUP(A34,Basis!B:E,4,0),0)</f>
        <v>0</v>
      </c>
      <c r="G34" s="16">
        <f t="shared" si="0"/>
        <v>0</v>
      </c>
      <c r="H34" s="10">
        <f>IF(C34=0,IF(B34="",0,VLOOKUP(A34,Basis!B:H,7,0)),(IF(B34="",0,VLOOKUP(A34,Basis!B:H,7,0))/C34))</f>
        <v>0</v>
      </c>
    </row>
    <row r="35" spans="1:8" x14ac:dyDescent="0.3">
      <c r="A35" t="s">
        <v>30</v>
      </c>
      <c r="B35" s="11"/>
      <c r="C35" s="11"/>
      <c r="D35" s="16">
        <f>IF(B35&lt;&gt;"",VLOOKUP(A35,Basis!B:E,2,0),0)</f>
        <v>0</v>
      </c>
      <c r="E35" s="16">
        <f>IF(B35&lt;&gt;"",VLOOKUP(A35,Basis!B:E,3,0),0)</f>
        <v>0</v>
      </c>
      <c r="F35" s="16">
        <f>IF(B35&lt;&gt;"",VLOOKUP(A35,Basis!B:E,4,0),0)</f>
        <v>0</v>
      </c>
      <c r="G35" s="16">
        <f t="shared" si="0"/>
        <v>0</v>
      </c>
      <c r="H35" s="10">
        <f>IF(C35=0,IF(B35="",0,VLOOKUP(A35,Basis!B:H,7,0)),(IF(B35="",0,VLOOKUP(A35,Basis!B:H,7,0))/C35))</f>
        <v>0</v>
      </c>
    </row>
    <row r="36" spans="1:8" x14ac:dyDescent="0.3">
      <c r="A36" t="s">
        <v>31</v>
      </c>
      <c r="B36" s="11"/>
      <c r="C36" s="11"/>
      <c r="D36" s="16">
        <f>IF(B36&lt;&gt;"",VLOOKUP(A36,Basis!B:E,2,0),0)</f>
        <v>0</v>
      </c>
      <c r="E36" s="16">
        <f>IF(B36&lt;&gt;"",VLOOKUP(A36,Basis!B:E,3,0),0)</f>
        <v>0</v>
      </c>
      <c r="F36" s="16">
        <f>IF(B36&lt;&gt;"",VLOOKUP(A36,Basis!B:E,4,0),0)</f>
        <v>0</v>
      </c>
      <c r="G36" s="16">
        <f t="shared" si="0"/>
        <v>0</v>
      </c>
      <c r="H36" s="10">
        <f>IF(C36=0,IF(B36="",0,VLOOKUP(A36,Basis!B:H,7,0)),(IF(B36="",0,VLOOKUP(A36,Basis!B:H,7,0))/C36))</f>
        <v>0</v>
      </c>
    </row>
    <row r="37" spans="1:8" x14ac:dyDescent="0.3">
      <c r="A37" t="s">
        <v>32</v>
      </c>
      <c r="B37" s="11"/>
      <c r="C37" s="11"/>
      <c r="D37" s="16">
        <f>IF(B37&lt;&gt;"",VLOOKUP(A37,Basis!B:E,2,0),0)</f>
        <v>0</v>
      </c>
      <c r="E37" s="16">
        <f>IF(B37&lt;&gt;"",VLOOKUP(A37,Basis!B:E,3,0),0)</f>
        <v>0</v>
      </c>
      <c r="F37" s="16">
        <f>IF(B37&lt;&gt;"",VLOOKUP(A37,Basis!B:E,4,0),0)</f>
        <v>0</v>
      </c>
      <c r="G37" s="16">
        <f t="shared" si="0"/>
        <v>0</v>
      </c>
      <c r="H37" s="10">
        <f>IF(C37=0,IF(B37="",0,VLOOKUP(A37,Basis!B:H,7,0)),(IF(B37="",0,VLOOKUP(A37,Basis!B:H,7,0))/C37))</f>
        <v>0</v>
      </c>
    </row>
    <row r="38" spans="1:8" x14ac:dyDescent="0.3">
      <c r="A38" t="s">
        <v>33</v>
      </c>
      <c r="B38" s="11"/>
      <c r="C38" s="11"/>
      <c r="D38" s="16">
        <f>IF(B38&lt;&gt;"",VLOOKUP(A38,Basis!B:E,2,0),0)</f>
        <v>0</v>
      </c>
      <c r="E38" s="16">
        <f>IF(B38&lt;&gt;"",VLOOKUP(A38,Basis!B:E,3,0),0)</f>
        <v>0</v>
      </c>
      <c r="F38" s="16">
        <f>IF(B38&lt;&gt;"",VLOOKUP(A38,Basis!B:E,4,0),0)</f>
        <v>0</v>
      </c>
      <c r="G38" s="16">
        <f t="shared" si="0"/>
        <v>0</v>
      </c>
      <c r="H38" s="10">
        <f>IF(C38=0,IF(B38="",0,VLOOKUP(A38,Basis!B:H,7,0)),(IF(B38="",0,VLOOKUP(A38,Basis!B:H,7,0))/C38))</f>
        <v>0</v>
      </c>
    </row>
    <row r="39" spans="1:8" x14ac:dyDescent="0.3">
      <c r="A39" t="s">
        <v>34</v>
      </c>
      <c r="B39" s="11"/>
      <c r="C39" s="11"/>
      <c r="D39" s="16">
        <f>IF(B39&lt;&gt;"",VLOOKUP(A39,Basis!B:E,2,0),0)</f>
        <v>0</v>
      </c>
      <c r="E39" s="16">
        <f>IF(B39&lt;&gt;"",VLOOKUP(A39,Basis!B:E,3,0),0)</f>
        <v>0</v>
      </c>
      <c r="F39" s="16">
        <f>IF(B39&lt;&gt;"",VLOOKUP(A39,Basis!B:E,4,0),0)</f>
        <v>0</v>
      </c>
      <c r="G39" s="16">
        <f t="shared" si="0"/>
        <v>0</v>
      </c>
      <c r="H39" s="10">
        <f>IF(C39=0,IF(B39="",0,VLOOKUP(A39,Basis!B:H,7,0)),(IF(B39="",0,VLOOKUP(A39,Basis!B:H,7,0))/C39))</f>
        <v>0</v>
      </c>
    </row>
    <row r="40" spans="1:8" x14ac:dyDescent="0.3">
      <c r="A40" t="s">
        <v>35</v>
      </c>
      <c r="B40" s="11"/>
      <c r="C40" s="11"/>
      <c r="D40" s="16">
        <f>IF(B40&lt;&gt;"",VLOOKUP(A40,Basis!B:E,2,0),0)</f>
        <v>0</v>
      </c>
      <c r="E40" s="16">
        <f>IF(B40&lt;&gt;"",VLOOKUP(A40,Basis!B:E,3,0),0)</f>
        <v>0</v>
      </c>
      <c r="F40" s="16">
        <f>IF(B40&lt;&gt;"",VLOOKUP(A40,Basis!B:E,4,0),0)</f>
        <v>0</v>
      </c>
      <c r="G40" s="16">
        <f t="shared" si="0"/>
        <v>0</v>
      </c>
      <c r="H40" s="10">
        <f>IF(C40=0,IF(B40="",0,VLOOKUP(A40,Basis!B:H,7,0)),(IF(B40="",0,VLOOKUP(A40,Basis!B:H,7,0))/C40))</f>
        <v>0</v>
      </c>
    </row>
    <row r="41" spans="1:8" x14ac:dyDescent="0.3">
      <c r="A41" t="s">
        <v>36</v>
      </c>
      <c r="B41" s="11"/>
      <c r="C41" s="11"/>
      <c r="D41" s="16">
        <f>IF(B41&lt;&gt;"",VLOOKUP(A41,Basis!B:E,2,0),0)</f>
        <v>0</v>
      </c>
      <c r="E41" s="16">
        <f>IF(B41&lt;&gt;"",VLOOKUP(A41,Basis!B:E,3,0),0)</f>
        <v>0</v>
      </c>
      <c r="F41" s="16">
        <f>IF(B41&lt;&gt;"",VLOOKUP(A41,Basis!B:E,4,0),0)</f>
        <v>0</v>
      </c>
      <c r="G41" s="16">
        <f t="shared" si="0"/>
        <v>0</v>
      </c>
      <c r="H41" s="10">
        <f>IF(C41=0,IF(B41="",0,VLOOKUP(A41,Basis!B:H,7,0)),(IF(B41="",0,VLOOKUP(A41,Basis!B:H,7,0))/C41))</f>
        <v>0</v>
      </c>
    </row>
    <row r="42" spans="1:8" x14ac:dyDescent="0.3">
      <c r="A42" t="s">
        <v>37</v>
      </c>
      <c r="B42" s="11"/>
      <c r="C42" s="11"/>
      <c r="D42" s="16">
        <f>IF(B42&lt;&gt;"",VLOOKUP(A42,Basis!B:E,2,0),0)</f>
        <v>0</v>
      </c>
      <c r="E42" s="16">
        <f>IF(B42&lt;&gt;"",VLOOKUP(A42,Basis!B:E,3,0),0)</f>
        <v>0</v>
      </c>
      <c r="F42" s="16">
        <f>IF(B42&lt;&gt;"",VLOOKUP(A42,Basis!B:E,4,0),0)</f>
        <v>0</v>
      </c>
      <c r="G42" s="16">
        <f t="shared" si="0"/>
        <v>0</v>
      </c>
      <c r="H42" s="10">
        <f>IF(C42=0,IF(B42="",0,VLOOKUP(A42,Basis!B:H,7,0)),(IF(B42="",0,VLOOKUP(A42,Basis!B:H,7,0))/C42))</f>
        <v>0</v>
      </c>
    </row>
    <row r="43" spans="1:8" x14ac:dyDescent="0.3">
      <c r="B43" s="11"/>
      <c r="C43" s="11"/>
      <c r="D43" s="16">
        <f>IF(B43&lt;&gt;"",VLOOKUP(A43,Basis!B:E,2,0),0)</f>
        <v>0</v>
      </c>
      <c r="E43" s="16">
        <f>IF(B43&lt;&gt;"",VLOOKUP(A43,Basis!B:E,3,0),0)</f>
        <v>0</v>
      </c>
      <c r="F43" s="16">
        <f>IF(B43&lt;&gt;"",VLOOKUP(A43,Basis!B:E,4,0),0)</f>
        <v>0</v>
      </c>
      <c r="G43" s="16">
        <f t="shared" si="0"/>
        <v>0</v>
      </c>
      <c r="H43" s="10">
        <f>IF(C43=0,IF(B43="",0,VLOOKUP(A43,Basis!B:H,7,0)),(IF(B43="",0,VLOOKUP(A43,Basis!B:H,7,0))/C43))</f>
        <v>0</v>
      </c>
    </row>
    <row r="44" spans="1:8" x14ac:dyDescent="0.3">
      <c r="A44" t="s">
        <v>38</v>
      </c>
      <c r="B44" s="11"/>
      <c r="C44" s="11"/>
      <c r="D44" s="16">
        <f>IF(B44&lt;&gt;"",VLOOKUP(A44,Basis!B:E,2,0),0)</f>
        <v>0</v>
      </c>
      <c r="E44" s="16">
        <f>IF(B44&lt;&gt;"",VLOOKUP(A44,Basis!B:E,3,0),0)</f>
        <v>0</v>
      </c>
      <c r="F44" s="16">
        <f>IF(B44&lt;&gt;"",VLOOKUP(A44,Basis!B:E,4,0),0)</f>
        <v>0</v>
      </c>
      <c r="G44" s="16">
        <f t="shared" si="0"/>
        <v>0</v>
      </c>
      <c r="H44" s="10">
        <f>IF(C44=0,IF(B44="",0,VLOOKUP(A44,Basis!B:H,7,0)),(IF(B44="",0,VLOOKUP(A44,Basis!B:H,7,0))/C44))</f>
        <v>0</v>
      </c>
    </row>
    <row r="45" spans="1:8" x14ac:dyDescent="0.3">
      <c r="A45" t="s">
        <v>39</v>
      </c>
      <c r="B45" s="11"/>
      <c r="C45" s="11"/>
      <c r="D45" s="16">
        <f>IF(B45&lt;&gt;"",VLOOKUP(A45,Basis!B:E,2,0),0)</f>
        <v>0</v>
      </c>
      <c r="E45" s="16">
        <f>IF(B45&lt;&gt;"",VLOOKUP(A45,Basis!B:E,3,0),0)</f>
        <v>0</v>
      </c>
      <c r="F45" s="16">
        <f>IF(B45&lt;&gt;"",VLOOKUP(A45,Basis!B:E,4,0),0)</f>
        <v>0</v>
      </c>
      <c r="G45" s="16">
        <f t="shared" si="0"/>
        <v>0</v>
      </c>
      <c r="H45" s="10">
        <f>IF(C45=0,IF(B45="",0,VLOOKUP(A45,Basis!B:H,7,0)),(IF(B45="",0,VLOOKUP(A45,Basis!B:H,7,0))/C45))</f>
        <v>0</v>
      </c>
    </row>
    <row r="46" spans="1:8" x14ac:dyDescent="0.3">
      <c r="A46" t="s">
        <v>40</v>
      </c>
      <c r="B46" s="11"/>
      <c r="C46" s="11"/>
      <c r="D46" s="16">
        <f>IF(B46&lt;&gt;"",VLOOKUP(A46,Basis!B:E,2,0),0)</f>
        <v>0</v>
      </c>
      <c r="E46" s="16">
        <f>IF(B46&lt;&gt;"",VLOOKUP(A46,Basis!B:E,3,0),0)</f>
        <v>0</v>
      </c>
      <c r="F46" s="16">
        <f>IF(B46&lt;&gt;"",VLOOKUP(A46,Basis!B:E,4,0),0)</f>
        <v>0</v>
      </c>
      <c r="G46" s="16">
        <f t="shared" si="0"/>
        <v>0</v>
      </c>
      <c r="H46" s="10">
        <f>IF(C46=0,IF(B46="",0,VLOOKUP(A46,Basis!B:H,7,0)),(IF(B46="",0,VLOOKUP(A46,Basis!B:H,7,0))/C46))</f>
        <v>0</v>
      </c>
    </row>
    <row r="47" spans="1:8" x14ac:dyDescent="0.3">
      <c r="A47" t="s">
        <v>41</v>
      </c>
      <c r="B47" s="11">
        <v>1</v>
      </c>
      <c r="C47" s="11"/>
      <c r="D47" s="16">
        <f>IF(B47&lt;&gt;"",VLOOKUP(A47,Basis!B:E,2,0),0)</f>
        <v>30</v>
      </c>
      <c r="E47" s="16">
        <f>IF(B47&lt;&gt;"",VLOOKUP(A47,Basis!B:E,3,0),0)</f>
        <v>35</v>
      </c>
      <c r="F47" s="16">
        <f>IF(B47&lt;&gt;"",VLOOKUP(A47,Basis!B:E,4,0),0)</f>
        <v>90</v>
      </c>
      <c r="G47" s="16">
        <f t="shared" si="0"/>
        <v>155</v>
      </c>
      <c r="H47" s="10">
        <f>IF(C47=0,IF(B47="",0,VLOOKUP(A47,Basis!B:H,7,0)),(IF(B47="",0,VLOOKUP(A47,Basis!B:H,7,0))/C47))</f>
        <v>100</v>
      </c>
    </row>
    <row r="48" spans="1:8" x14ac:dyDescent="0.3">
      <c r="A48" t="s">
        <v>42</v>
      </c>
      <c r="B48" s="11"/>
      <c r="C48" s="11"/>
      <c r="D48" s="16">
        <f>IF(B48&lt;&gt;"",VLOOKUP(A48,Basis!B:E,2,0),0)</f>
        <v>0</v>
      </c>
      <c r="E48" s="16">
        <f>IF(B48&lt;&gt;"",VLOOKUP(A48,Basis!B:E,3,0),0)</f>
        <v>0</v>
      </c>
      <c r="F48" s="16">
        <f>IF(B48&lt;&gt;"",VLOOKUP(A48,Basis!B:E,4,0),0)</f>
        <v>0</v>
      </c>
      <c r="G48" s="16">
        <f t="shared" si="0"/>
        <v>0</v>
      </c>
      <c r="H48" s="10">
        <f>IF(C48=0,IF(B48="",0,VLOOKUP(A48,Basis!B:H,7,0)),(IF(B48="",0,VLOOKUP(A48,Basis!B:H,7,0))/C48))</f>
        <v>0</v>
      </c>
    </row>
    <row r="49" spans="1:8" x14ac:dyDescent="0.3">
      <c r="A49" t="s">
        <v>43</v>
      </c>
      <c r="B49" s="11"/>
      <c r="C49" s="11"/>
      <c r="D49" s="16">
        <f>IF(B49&lt;&gt;"",VLOOKUP(A49,Basis!B:E,2,0),0)</f>
        <v>0</v>
      </c>
      <c r="E49" s="16">
        <f>IF(B49&lt;&gt;"",VLOOKUP(A49,Basis!B:E,3,0),0)</f>
        <v>0</v>
      </c>
      <c r="F49" s="16">
        <f>IF(B49&lt;&gt;"",VLOOKUP(A49,Basis!B:E,4,0),0)</f>
        <v>0</v>
      </c>
      <c r="G49" s="16">
        <f t="shared" si="0"/>
        <v>0</v>
      </c>
      <c r="H49" s="10">
        <f>IF(C49=0,IF(B49="",0,VLOOKUP(A49,Basis!B:H,7,0)),(IF(B49="",0,VLOOKUP(A49,Basis!B:H,7,0))/C49))</f>
        <v>0</v>
      </c>
    </row>
    <row r="50" spans="1:8" x14ac:dyDescent="0.3">
      <c r="A50" t="s">
        <v>44</v>
      </c>
      <c r="B50" s="11"/>
      <c r="C50" s="11"/>
      <c r="D50" s="16">
        <f>IF(B50&lt;&gt;"",VLOOKUP(A50,Basis!B:E,2,0),0)</f>
        <v>0</v>
      </c>
      <c r="E50" s="16">
        <f>IF(B50&lt;&gt;"",VLOOKUP(A50,Basis!B:E,3,0),0)</f>
        <v>0</v>
      </c>
      <c r="F50" s="16">
        <f>IF(B50&lt;&gt;"",VLOOKUP(A50,Basis!B:E,4,0),0)</f>
        <v>0</v>
      </c>
      <c r="G50" s="16">
        <f t="shared" si="0"/>
        <v>0</v>
      </c>
      <c r="H50" s="10">
        <f>IF(C50=0,IF(B50="",0,VLOOKUP(A50,Basis!B:H,7,0)),(IF(B50="",0,VLOOKUP(A50,Basis!B:H,7,0))/C50))</f>
        <v>0</v>
      </c>
    </row>
    <row r="51" spans="1:8" x14ac:dyDescent="0.3">
      <c r="A51" t="s">
        <v>45</v>
      </c>
      <c r="B51" s="11">
        <v>1</v>
      </c>
      <c r="C51" s="11"/>
      <c r="D51" s="16">
        <f>IF(B51&lt;&gt;"",VLOOKUP(A51,Basis!B:E,2,0),0)</f>
        <v>30</v>
      </c>
      <c r="E51" s="16">
        <f>IF(B51&lt;&gt;"",VLOOKUP(A51,Basis!B:E,3,0),0)</f>
        <v>35</v>
      </c>
      <c r="F51" s="16">
        <f>IF(B51&lt;&gt;"",VLOOKUP(A51,Basis!B:E,4,0),0)</f>
        <v>70</v>
      </c>
      <c r="G51" s="16">
        <f t="shared" si="0"/>
        <v>135</v>
      </c>
      <c r="H51" s="10">
        <f>IF(C51=0,IF(B51="",0,VLOOKUP(A51,Basis!B:H,7,0)),(IF(B51="",0,VLOOKUP(A51,Basis!B:H,7,0))/C51))</f>
        <v>50</v>
      </c>
    </row>
    <row r="52" spans="1:8" x14ac:dyDescent="0.3">
      <c r="A52" t="s">
        <v>46</v>
      </c>
      <c r="B52" s="11"/>
      <c r="C52" s="11"/>
      <c r="D52" s="16">
        <f>IF(B52&lt;&gt;"",VLOOKUP(A52,Basis!B:E,2,0),0)</f>
        <v>0</v>
      </c>
      <c r="E52" s="16">
        <f>IF(B52&lt;&gt;"",VLOOKUP(A52,Basis!B:E,3,0),0)</f>
        <v>0</v>
      </c>
      <c r="F52" s="16">
        <f>IF(B52&lt;&gt;"",VLOOKUP(A52,Basis!B:E,4,0),0)</f>
        <v>0</v>
      </c>
      <c r="G52" s="16">
        <f t="shared" si="0"/>
        <v>0</v>
      </c>
      <c r="H52" s="10">
        <f>IF(C52=0,IF(B52="",0,VLOOKUP(A52,Basis!B:H,7,0)),(IF(B52="",0,VLOOKUP(A52,Basis!B:H,7,0))/C52))</f>
        <v>0</v>
      </c>
    </row>
    <row r="53" spans="1:8" x14ac:dyDescent="0.3">
      <c r="A53" t="s">
        <v>47</v>
      </c>
      <c r="B53" s="11">
        <v>1</v>
      </c>
      <c r="C53" s="11">
        <v>2</v>
      </c>
      <c r="D53" s="16">
        <f>IF(B53&lt;&gt;"",VLOOKUP(A53,Basis!B:E,2,0),0)</f>
        <v>30</v>
      </c>
      <c r="E53" s="16">
        <f>IF(B53&lt;&gt;"",VLOOKUP(A53,Basis!B:E,3,0),0)</f>
        <v>35</v>
      </c>
      <c r="F53" s="16">
        <f>IF(B53&lt;&gt;"",VLOOKUP(A53,Basis!B:E,4,0),0)</f>
        <v>90</v>
      </c>
      <c r="G53" s="16">
        <f t="shared" si="0"/>
        <v>77.5</v>
      </c>
      <c r="H53" s="10">
        <f>IF(C53=0,IF(B53="",0,VLOOKUP(A53,Basis!B:H,7,0)),(IF(B53="",0,VLOOKUP(A53,Basis!B:H,7,0))/C53))</f>
        <v>50</v>
      </c>
    </row>
    <row r="54" spans="1:8" x14ac:dyDescent="0.3">
      <c r="A54" t="s">
        <v>48</v>
      </c>
      <c r="B54" s="11"/>
      <c r="C54" s="11"/>
      <c r="D54" s="16">
        <f>IF(B54&lt;&gt;"",VLOOKUP(A54,Basis!B:E,2,0),0)</f>
        <v>0</v>
      </c>
      <c r="E54" s="16">
        <f>IF(B54&lt;&gt;"",VLOOKUP(A54,Basis!B:E,3,0),0)</f>
        <v>0</v>
      </c>
      <c r="F54" s="16">
        <f>IF(B54&lt;&gt;"",VLOOKUP(A54,Basis!B:E,4,0),0)</f>
        <v>0</v>
      </c>
      <c r="G54" s="16">
        <f t="shared" si="0"/>
        <v>0</v>
      </c>
      <c r="H54" s="10">
        <f>IF(C54=0,IF(B54="",0,VLOOKUP(A54,Basis!B:H,7,0)),(IF(B54="",0,VLOOKUP(A54,Basis!B:H,7,0))/C54))</f>
        <v>0</v>
      </c>
    </row>
    <row r="55" spans="1:8" x14ac:dyDescent="0.3">
      <c r="A55" t="s">
        <v>49</v>
      </c>
      <c r="B55" s="11">
        <v>1</v>
      </c>
      <c r="C55" s="11">
        <v>2</v>
      </c>
      <c r="D55" s="16">
        <f>IF(B55&lt;&gt;"",VLOOKUP(A55,Basis!B:E,2,0),0)</f>
        <v>30</v>
      </c>
      <c r="E55" s="16">
        <f>IF(B55&lt;&gt;"",VLOOKUP(A55,Basis!B:E,3,0),0)</f>
        <v>35</v>
      </c>
      <c r="F55" s="16">
        <f>IF(B55&lt;&gt;"",VLOOKUP(A55,Basis!B:E,4,0),0)</f>
        <v>70</v>
      </c>
      <c r="G55" s="16">
        <f t="shared" si="0"/>
        <v>67.5</v>
      </c>
      <c r="H55" s="10">
        <f>IF(C55=0,IF(B55="",0,VLOOKUP(A55,Basis!B:H,7,0)),(IF(B55="",0,VLOOKUP(A55,Basis!B:H,7,0))/C55))</f>
        <v>25</v>
      </c>
    </row>
    <row r="56" spans="1:8" x14ac:dyDescent="0.3">
      <c r="A56" t="s">
        <v>50</v>
      </c>
      <c r="B56" s="11">
        <v>1</v>
      </c>
      <c r="C56" s="11">
        <v>2</v>
      </c>
      <c r="D56" s="16">
        <f>IF(B56&lt;&gt;"",VLOOKUP(A56,Basis!B:E,2,0),0)</f>
        <v>30</v>
      </c>
      <c r="E56" s="16">
        <f>IF(B56&lt;&gt;"",VLOOKUP(A56,Basis!B:E,3,0),0)</f>
        <v>35</v>
      </c>
      <c r="F56" s="16">
        <f>IF(B56&lt;&gt;"",VLOOKUP(A56,Basis!B:E,4,0),0)</f>
        <v>90</v>
      </c>
      <c r="G56" s="16">
        <f t="shared" si="0"/>
        <v>77.5</v>
      </c>
      <c r="H56" s="10">
        <f>IF(C56=0,IF(B56="",0,VLOOKUP(A56,Basis!B:H,7,0)),(IF(B56="",0,VLOOKUP(A56,Basis!B:H,7,0))/C56))</f>
        <v>50</v>
      </c>
    </row>
    <row r="57" spans="1:8" x14ac:dyDescent="0.3">
      <c r="A57" t="s">
        <v>51</v>
      </c>
      <c r="B57" s="11"/>
      <c r="C57" s="11"/>
      <c r="D57" s="16">
        <f>IF(B57&lt;&gt;"",VLOOKUP(A57,Basis!B:E,2,0),0)</f>
        <v>0</v>
      </c>
      <c r="E57" s="16">
        <f>IF(B57&lt;&gt;"",VLOOKUP(A57,Basis!B:E,3,0),0)</f>
        <v>0</v>
      </c>
      <c r="F57" s="16">
        <f>IF(B57&lt;&gt;"",VLOOKUP(A57,Basis!B:E,4,0),0)</f>
        <v>0</v>
      </c>
      <c r="G57" s="16">
        <f t="shared" si="0"/>
        <v>0</v>
      </c>
      <c r="H57" s="10">
        <f>IF(C57=0,IF(B57="",0,VLOOKUP(A57,Basis!B:H,7,0)),(IF(B57="",0,VLOOKUP(A57,Basis!B:H,7,0))/C57))</f>
        <v>0</v>
      </c>
    </row>
    <row r="58" spans="1:8" x14ac:dyDescent="0.3">
      <c r="A58" t="s">
        <v>52</v>
      </c>
      <c r="B58" s="11">
        <v>1</v>
      </c>
      <c r="C58" s="11">
        <v>2</v>
      </c>
      <c r="D58" s="16">
        <f>IF(B58&lt;&gt;"",VLOOKUP(A58,Basis!B:E,2,0),0)</f>
        <v>30</v>
      </c>
      <c r="E58" s="16">
        <f>IF(B58&lt;&gt;"",VLOOKUP(A58,Basis!B:E,3,0),0)</f>
        <v>35</v>
      </c>
      <c r="F58" s="16">
        <f>IF(B58&lt;&gt;"",VLOOKUP(A58,Basis!B:E,4,0),0)</f>
        <v>70</v>
      </c>
      <c r="G58" s="16">
        <f t="shared" si="0"/>
        <v>67.5</v>
      </c>
      <c r="H58" s="10">
        <f>IF(C58=0,IF(B58="",0,VLOOKUP(A58,Basis!B:H,7,0)),(IF(B58="",0,VLOOKUP(A58,Basis!B:H,7,0))/C58))</f>
        <v>25</v>
      </c>
    </row>
    <row r="59" spans="1:8" x14ac:dyDescent="0.3">
      <c r="A59" t="s">
        <v>53</v>
      </c>
      <c r="B59" s="11">
        <v>2</v>
      </c>
      <c r="C59" s="11">
        <v>2</v>
      </c>
      <c r="D59" s="16">
        <f>IF(B59&lt;&gt;"",VLOOKUP(A59,Basis!B:E,2,0),0)</f>
        <v>0</v>
      </c>
      <c r="E59" s="16">
        <f>IF(B59&lt;&gt;"",VLOOKUP(A59,Basis!B:E,3,0),0)</f>
        <v>0</v>
      </c>
      <c r="F59" s="16">
        <f>IF(B59&lt;&gt;"",VLOOKUP(A59,Basis!B:E,4,0),0)</f>
        <v>30</v>
      </c>
      <c r="G59" s="16">
        <f t="shared" si="0"/>
        <v>15</v>
      </c>
      <c r="H59" s="10">
        <f>IF(C59=0,IF(B59="",0,VLOOKUP(A59,Basis!B:H,7,0)),(IF(B59="",0,VLOOKUP(A59,Basis!B:H,7,0))/C59))</f>
        <v>0</v>
      </c>
    </row>
    <row r="60" spans="1:8" x14ac:dyDescent="0.3">
      <c r="G60" s="4">
        <f>SUM(G3:G59)</f>
        <v>1575</v>
      </c>
      <c r="H60" s="4">
        <f>SUM(H3:H59)</f>
        <v>1360</v>
      </c>
    </row>
  </sheetData>
  <sheetProtection algorithmName="SHA-512" hashValue="HFNX+l3Dqbr/ZiP4lc9NzZ/A0pWtSQM2SJui+AKG8W3pFZklq02UvVARe0K19CAU4ND3zPgEjXXhlosAKMjSuA==" saltValue="7D4uCEjUtPSw3b6b4ttc7Q==" spinCount="100000" sheet="1" objects="1" scenarios="1"/>
  <mergeCells count="2">
    <mergeCell ref="D1:G1"/>
    <mergeCell ref="J1:N1"/>
  </mergeCells>
  <conditionalFormatting sqref="D3:G59">
    <cfRule type="cellIs" dxfId="2" priority="4" operator="equal">
      <formula>0</formula>
    </cfRule>
  </conditionalFormatting>
  <conditionalFormatting sqref="H3:H59">
    <cfRule type="cellIs" dxfId="1" priority="3" operator="equal">
      <formula>0</formula>
    </cfRule>
  </conditionalFormatting>
  <conditionalFormatting sqref="L3:N12">
    <cfRule type="cellIs" dxfId="0" priority="1" operator="equal">
      <formula>0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264733-3B59-443A-8B9B-DA6FBC7E8472}">
          <x14:formula1>
            <xm:f>Grundwerte!$A$2:$A$5</xm:f>
          </x14:formula1>
          <xm:sqref>B3:B59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6DD85-0BB2-4E46-8729-6931108F2C28}">
  <dimension ref="A1:L57"/>
  <sheetViews>
    <sheetView workbookViewId="0">
      <pane ySplit="2" topLeftCell="A3" activePane="bottomLeft" state="frozen"/>
      <selection pane="bottomLeft"/>
    </sheetView>
  </sheetViews>
  <sheetFormatPr baseColWidth="10" defaultRowHeight="14.4" x14ac:dyDescent="0.3"/>
  <cols>
    <col min="2" max="2" width="11.5546875" style="2"/>
    <col min="3" max="3" width="18.21875" style="5" customWidth="1"/>
    <col min="4" max="4" width="14.44140625" style="5" customWidth="1"/>
    <col min="5" max="5" width="18" style="5" customWidth="1"/>
    <col min="6" max="6" width="11.5546875" style="5"/>
    <col min="7" max="7" width="24.44140625" style="5" customWidth="1"/>
    <col min="8" max="8" width="17.109375" style="5" bestFit="1" customWidth="1"/>
    <col min="11" max="11" width="11.5546875" style="5"/>
  </cols>
  <sheetData>
    <row r="1" spans="1:12" s="2" customFormat="1" x14ac:dyDescent="0.3">
      <c r="C1" s="19" t="s">
        <v>3</v>
      </c>
      <c r="D1" s="19"/>
      <c r="E1" s="19"/>
      <c r="F1" s="4"/>
      <c r="G1" s="19" t="s">
        <v>4</v>
      </c>
      <c r="H1" s="19"/>
      <c r="K1" s="4"/>
    </row>
    <row r="2" spans="1:12" s="2" customFormat="1" x14ac:dyDescent="0.3">
      <c r="C2" s="4" t="s">
        <v>0</v>
      </c>
      <c r="D2" s="4" t="s">
        <v>1</v>
      </c>
      <c r="E2" s="4" t="s">
        <v>2</v>
      </c>
      <c r="F2" s="4"/>
      <c r="G2" s="4" t="s">
        <v>5</v>
      </c>
      <c r="H2" s="4" t="s">
        <v>2</v>
      </c>
      <c r="K2" s="4" t="s">
        <v>69</v>
      </c>
      <c r="L2" s="4">
        <v>100</v>
      </c>
    </row>
    <row r="3" spans="1:12" s="2" customFormat="1" x14ac:dyDescent="0.3">
      <c r="B3" s="2" t="s">
        <v>56</v>
      </c>
      <c r="C3" s="5"/>
      <c r="D3" s="5"/>
      <c r="E3" s="5"/>
      <c r="F3" s="5"/>
      <c r="G3" s="5">
        <v>140</v>
      </c>
      <c r="H3" s="5"/>
      <c r="J3" s="2" t="s">
        <v>61</v>
      </c>
      <c r="K3" s="5">
        <v>4.5</v>
      </c>
      <c r="L3" s="5">
        <f>+K3*$L$2</f>
        <v>450</v>
      </c>
    </row>
    <row r="4" spans="1:12" s="2" customFormat="1" x14ac:dyDescent="0.3">
      <c r="A4" s="2" t="s">
        <v>61</v>
      </c>
      <c r="B4" s="2" t="s">
        <v>58</v>
      </c>
      <c r="C4" s="5">
        <v>930</v>
      </c>
      <c r="D4" s="5">
        <v>35</v>
      </c>
      <c r="E4" s="5"/>
      <c r="F4" s="5"/>
      <c r="G4" s="5"/>
      <c r="H4" s="5">
        <f>VLOOKUP(A4,J:L,3,0)</f>
        <v>450</v>
      </c>
      <c r="J4" s="2" t="s">
        <v>63</v>
      </c>
      <c r="K4" s="5">
        <v>12</v>
      </c>
      <c r="L4" s="5">
        <f t="shared" ref="L4:L11" si="0">+K4*$L$2</f>
        <v>1200</v>
      </c>
    </row>
    <row r="5" spans="1:12" s="2" customFormat="1" x14ac:dyDescent="0.3">
      <c r="A5" s="2" t="s">
        <v>61</v>
      </c>
      <c r="B5" s="2" t="s">
        <v>57</v>
      </c>
      <c r="C5" s="5">
        <v>630</v>
      </c>
      <c r="D5" s="5">
        <v>35</v>
      </c>
      <c r="E5" s="5"/>
      <c r="F5" s="5"/>
      <c r="G5" s="5"/>
      <c r="H5" s="5">
        <f t="shared" ref="H5:H57" si="1">VLOOKUP(A5,J:L,3,0)</f>
        <v>450</v>
      </c>
      <c r="J5" s="2" t="s">
        <v>62</v>
      </c>
      <c r="K5" s="5">
        <v>6</v>
      </c>
      <c r="L5" s="5">
        <f t="shared" si="0"/>
        <v>600</v>
      </c>
    </row>
    <row r="6" spans="1:12" s="2" customFormat="1" x14ac:dyDescent="0.3">
      <c r="A6" s="2" t="s">
        <v>63</v>
      </c>
      <c r="B6" s="2" t="s">
        <v>54</v>
      </c>
      <c r="C6" s="5">
        <v>480</v>
      </c>
      <c r="D6" s="5">
        <v>35</v>
      </c>
      <c r="E6" s="5">
        <v>1400</v>
      </c>
      <c r="F6" s="5"/>
      <c r="G6" s="5"/>
      <c r="H6" s="5">
        <f t="shared" si="1"/>
        <v>1200</v>
      </c>
      <c r="J6" s="2" t="s">
        <v>64</v>
      </c>
      <c r="K6" s="5">
        <v>4.5999999999999996</v>
      </c>
      <c r="L6" s="5">
        <f t="shared" si="0"/>
        <v>459.99999999999994</v>
      </c>
    </row>
    <row r="7" spans="1:12" x14ac:dyDescent="0.3">
      <c r="A7" s="2" t="s">
        <v>62</v>
      </c>
      <c r="B7" s="2" t="s">
        <v>6</v>
      </c>
      <c r="C7" s="5">
        <v>330</v>
      </c>
      <c r="D7" s="5">
        <v>35</v>
      </c>
      <c r="E7" s="5">
        <v>750</v>
      </c>
      <c r="H7" s="5">
        <f t="shared" si="1"/>
        <v>600</v>
      </c>
      <c r="J7" s="2" t="s">
        <v>65</v>
      </c>
      <c r="K7" s="5">
        <v>1</v>
      </c>
      <c r="L7" s="5">
        <f t="shared" si="0"/>
        <v>100</v>
      </c>
    </row>
    <row r="8" spans="1:12" x14ac:dyDescent="0.3">
      <c r="A8" s="2" t="s">
        <v>62</v>
      </c>
      <c r="B8" s="2" t="s">
        <v>7</v>
      </c>
      <c r="C8" s="5">
        <v>330</v>
      </c>
      <c r="D8" s="5">
        <v>35</v>
      </c>
      <c r="E8" s="5">
        <v>575</v>
      </c>
      <c r="H8" s="5">
        <f t="shared" si="1"/>
        <v>600</v>
      </c>
      <c r="J8" s="2" t="s">
        <v>66</v>
      </c>
      <c r="K8" s="5">
        <v>2</v>
      </c>
      <c r="L8" s="5">
        <f t="shared" si="0"/>
        <v>200</v>
      </c>
    </row>
    <row r="9" spans="1:12" x14ac:dyDescent="0.3">
      <c r="A9" s="2" t="s">
        <v>62</v>
      </c>
      <c r="B9" s="2" t="s">
        <v>8</v>
      </c>
      <c r="C9" s="5">
        <v>330</v>
      </c>
      <c r="D9" s="5">
        <v>35</v>
      </c>
      <c r="E9" s="5">
        <v>350</v>
      </c>
      <c r="H9" s="5">
        <f t="shared" si="1"/>
        <v>600</v>
      </c>
      <c r="J9" s="2" t="s">
        <v>67</v>
      </c>
      <c r="K9" s="5">
        <v>1</v>
      </c>
      <c r="L9" s="5">
        <f t="shared" si="0"/>
        <v>100</v>
      </c>
    </row>
    <row r="10" spans="1:12" x14ac:dyDescent="0.3">
      <c r="A10" s="2" t="s">
        <v>64</v>
      </c>
      <c r="B10" s="2" t="s">
        <v>9</v>
      </c>
      <c r="C10" s="5">
        <v>190</v>
      </c>
      <c r="D10" s="5">
        <v>35</v>
      </c>
      <c r="E10" s="5">
        <v>200</v>
      </c>
      <c r="H10" s="5">
        <f t="shared" si="1"/>
        <v>459.99999999999994</v>
      </c>
      <c r="J10" s="2" t="s">
        <v>68</v>
      </c>
      <c r="K10" s="5">
        <v>0.5</v>
      </c>
      <c r="L10" s="5">
        <f t="shared" si="0"/>
        <v>50</v>
      </c>
    </row>
    <row r="11" spans="1:12" x14ac:dyDescent="0.3">
      <c r="A11" s="2" t="s">
        <v>64</v>
      </c>
      <c r="B11" s="2" t="s">
        <v>10</v>
      </c>
      <c r="C11" s="5">
        <v>190</v>
      </c>
      <c r="D11" s="5">
        <v>35</v>
      </c>
      <c r="E11" s="5">
        <v>150</v>
      </c>
      <c r="H11" s="5">
        <f t="shared" si="1"/>
        <v>459.99999999999994</v>
      </c>
      <c r="J11" s="2" t="s">
        <v>70</v>
      </c>
      <c r="K11" s="5">
        <v>0</v>
      </c>
      <c r="L11" s="5">
        <f t="shared" si="0"/>
        <v>0</v>
      </c>
    </row>
    <row r="12" spans="1:12" x14ac:dyDescent="0.3">
      <c r="A12" s="2" t="s">
        <v>64</v>
      </c>
      <c r="B12" s="2" t="s">
        <v>11</v>
      </c>
      <c r="C12" s="5">
        <v>190</v>
      </c>
      <c r="D12" s="5">
        <v>35</v>
      </c>
      <c r="E12" s="5">
        <v>150</v>
      </c>
      <c r="H12" s="5">
        <f t="shared" si="1"/>
        <v>459.99999999999994</v>
      </c>
    </row>
    <row r="13" spans="1:12" x14ac:dyDescent="0.3">
      <c r="A13" s="2" t="s">
        <v>64</v>
      </c>
      <c r="B13" s="2" t="s">
        <v>12</v>
      </c>
      <c r="C13" s="5">
        <v>190</v>
      </c>
      <c r="D13" s="5">
        <v>35</v>
      </c>
      <c r="E13" s="5">
        <v>150</v>
      </c>
      <c r="H13" s="5">
        <f t="shared" si="1"/>
        <v>459.99999999999994</v>
      </c>
    </row>
    <row r="14" spans="1:12" x14ac:dyDescent="0.3">
      <c r="A14" s="2" t="s">
        <v>61</v>
      </c>
      <c r="B14" s="2" t="s">
        <v>59</v>
      </c>
      <c r="C14" s="5">
        <v>930</v>
      </c>
      <c r="D14" s="5">
        <v>35</v>
      </c>
      <c r="H14" s="5">
        <f t="shared" si="1"/>
        <v>450</v>
      </c>
    </row>
    <row r="15" spans="1:12" x14ac:dyDescent="0.3">
      <c r="A15" s="2" t="s">
        <v>61</v>
      </c>
      <c r="B15" s="2" t="s">
        <v>60</v>
      </c>
      <c r="C15" s="5">
        <v>630</v>
      </c>
      <c r="D15" s="5">
        <v>35</v>
      </c>
      <c r="H15" s="5">
        <f t="shared" si="1"/>
        <v>450</v>
      </c>
    </row>
    <row r="16" spans="1:12" x14ac:dyDescent="0.3">
      <c r="A16" s="2" t="s">
        <v>63</v>
      </c>
      <c r="B16" s="2" t="s">
        <v>55</v>
      </c>
      <c r="C16" s="5">
        <v>480</v>
      </c>
      <c r="D16" s="5">
        <v>35</v>
      </c>
      <c r="E16" s="5">
        <v>800</v>
      </c>
      <c r="H16" s="5">
        <f t="shared" si="1"/>
        <v>1200</v>
      </c>
    </row>
    <row r="17" spans="1:8" x14ac:dyDescent="0.3">
      <c r="A17" s="2" t="s">
        <v>62</v>
      </c>
      <c r="B17" s="2" t="s">
        <v>13</v>
      </c>
      <c r="C17" s="5">
        <v>330</v>
      </c>
      <c r="D17" s="5">
        <v>35</v>
      </c>
      <c r="E17" s="5">
        <v>400</v>
      </c>
      <c r="H17" s="5">
        <f t="shared" si="1"/>
        <v>600</v>
      </c>
    </row>
    <row r="18" spans="1:8" x14ac:dyDescent="0.3">
      <c r="A18" s="2" t="s">
        <v>62</v>
      </c>
      <c r="B18" s="2" t="s">
        <v>14</v>
      </c>
      <c r="C18" s="5">
        <v>330</v>
      </c>
      <c r="D18" s="5">
        <v>35</v>
      </c>
      <c r="E18" s="5">
        <v>300</v>
      </c>
      <c r="H18" s="5">
        <f t="shared" si="1"/>
        <v>600</v>
      </c>
    </row>
    <row r="19" spans="1:8" x14ac:dyDescent="0.3">
      <c r="A19" s="2" t="s">
        <v>62</v>
      </c>
      <c r="B19" s="2" t="s">
        <v>15</v>
      </c>
      <c r="C19" s="5">
        <v>330</v>
      </c>
      <c r="D19" s="5">
        <v>35</v>
      </c>
      <c r="E19" s="5">
        <v>240</v>
      </c>
      <c r="H19" s="5">
        <f t="shared" si="1"/>
        <v>600</v>
      </c>
    </row>
    <row r="20" spans="1:8" x14ac:dyDescent="0.3">
      <c r="A20" s="2" t="s">
        <v>64</v>
      </c>
      <c r="B20" s="2" t="s">
        <v>16</v>
      </c>
      <c r="C20" s="5">
        <v>190</v>
      </c>
      <c r="D20" s="5">
        <v>35</v>
      </c>
      <c r="E20" s="5">
        <v>180</v>
      </c>
      <c r="H20" s="5">
        <f t="shared" si="1"/>
        <v>459.99999999999994</v>
      </c>
    </row>
    <row r="21" spans="1:8" x14ac:dyDescent="0.3">
      <c r="A21" s="2" t="s">
        <v>64</v>
      </c>
      <c r="B21" s="2" t="s">
        <v>17</v>
      </c>
      <c r="C21" s="5">
        <v>190</v>
      </c>
      <c r="D21" s="5">
        <v>35</v>
      </c>
      <c r="E21" s="5">
        <v>150</v>
      </c>
      <c r="H21" s="5">
        <f t="shared" si="1"/>
        <v>459.99999999999994</v>
      </c>
    </row>
    <row r="22" spans="1:8" x14ac:dyDescent="0.3">
      <c r="A22" s="2" t="s">
        <v>64</v>
      </c>
      <c r="B22" s="2" t="s">
        <v>18</v>
      </c>
      <c r="C22" s="5">
        <v>190</v>
      </c>
      <c r="D22" s="5">
        <v>35</v>
      </c>
      <c r="E22" s="5">
        <v>150</v>
      </c>
      <c r="H22" s="5">
        <f t="shared" si="1"/>
        <v>459.99999999999994</v>
      </c>
    </row>
    <row r="23" spans="1:8" x14ac:dyDescent="0.3">
      <c r="A23" s="2" t="s">
        <v>65</v>
      </c>
      <c r="B23" s="2" t="s">
        <v>19</v>
      </c>
      <c r="H23" s="5">
        <f t="shared" si="1"/>
        <v>100</v>
      </c>
    </row>
    <row r="24" spans="1:8" x14ac:dyDescent="0.3">
      <c r="A24" s="2" t="s">
        <v>66</v>
      </c>
      <c r="B24" s="2" t="s">
        <v>20</v>
      </c>
      <c r="C24" s="5">
        <v>30</v>
      </c>
      <c r="D24" s="5">
        <v>35</v>
      </c>
      <c r="E24" s="5">
        <v>200</v>
      </c>
      <c r="H24" s="5">
        <f t="shared" si="1"/>
        <v>200</v>
      </c>
    </row>
    <row r="25" spans="1:8" x14ac:dyDescent="0.3">
      <c r="A25" s="2" t="s">
        <v>67</v>
      </c>
      <c r="B25" s="2" t="s">
        <v>21</v>
      </c>
      <c r="C25" s="5">
        <v>30</v>
      </c>
      <c r="D25" s="5">
        <v>35</v>
      </c>
      <c r="E25" s="5">
        <v>120</v>
      </c>
      <c r="H25" s="5">
        <f t="shared" si="1"/>
        <v>100</v>
      </c>
    </row>
    <row r="26" spans="1:8" x14ac:dyDescent="0.3">
      <c r="A26" s="2" t="s">
        <v>67</v>
      </c>
      <c r="B26" s="2" t="s">
        <v>22</v>
      </c>
      <c r="C26" s="5">
        <v>30</v>
      </c>
      <c r="D26" s="5">
        <v>35</v>
      </c>
      <c r="E26" s="5">
        <v>90</v>
      </c>
      <c r="H26" s="5">
        <f t="shared" si="1"/>
        <v>100</v>
      </c>
    </row>
    <row r="27" spans="1:8" x14ac:dyDescent="0.3">
      <c r="A27" s="2" t="s">
        <v>68</v>
      </c>
      <c r="B27" s="2" t="s">
        <v>23</v>
      </c>
      <c r="C27" s="5">
        <v>30</v>
      </c>
      <c r="D27" s="5">
        <v>35</v>
      </c>
      <c r="E27" s="5">
        <v>70</v>
      </c>
      <c r="H27" s="5">
        <f t="shared" si="1"/>
        <v>50</v>
      </c>
    </row>
    <row r="28" spans="1:8" x14ac:dyDescent="0.3">
      <c r="A28" s="2" t="s">
        <v>66</v>
      </c>
      <c r="B28" s="2" t="s">
        <v>24</v>
      </c>
      <c r="C28" s="5">
        <v>30</v>
      </c>
      <c r="D28" s="5">
        <v>35</v>
      </c>
      <c r="E28" s="5">
        <v>200</v>
      </c>
      <c r="H28" s="5">
        <f t="shared" si="1"/>
        <v>200</v>
      </c>
    </row>
    <row r="29" spans="1:8" x14ac:dyDescent="0.3">
      <c r="A29" s="2" t="s">
        <v>67</v>
      </c>
      <c r="B29" s="2" t="s">
        <v>25</v>
      </c>
      <c r="C29" s="5">
        <v>30</v>
      </c>
      <c r="D29" s="5">
        <v>35</v>
      </c>
      <c r="E29" s="5">
        <v>120</v>
      </c>
      <c r="H29" s="5">
        <f t="shared" si="1"/>
        <v>100</v>
      </c>
    </row>
    <row r="30" spans="1:8" x14ac:dyDescent="0.3">
      <c r="A30" s="2" t="s">
        <v>67</v>
      </c>
      <c r="B30" s="2" t="s">
        <v>26</v>
      </c>
      <c r="C30" s="5">
        <v>30</v>
      </c>
      <c r="D30" s="5">
        <v>35</v>
      </c>
      <c r="E30" s="5">
        <v>90</v>
      </c>
      <c r="H30" s="5">
        <f t="shared" si="1"/>
        <v>100</v>
      </c>
    </row>
    <row r="31" spans="1:8" x14ac:dyDescent="0.3">
      <c r="A31" s="2" t="s">
        <v>68</v>
      </c>
      <c r="B31" s="2" t="s">
        <v>27</v>
      </c>
      <c r="C31" s="5">
        <v>30</v>
      </c>
      <c r="D31" s="5">
        <v>35</v>
      </c>
      <c r="E31" s="5">
        <v>70</v>
      </c>
      <c r="H31" s="5">
        <f t="shared" si="1"/>
        <v>50</v>
      </c>
    </row>
    <row r="32" spans="1:8" x14ac:dyDescent="0.3">
      <c r="A32" s="2" t="s">
        <v>68</v>
      </c>
      <c r="B32" s="2" t="s">
        <v>29</v>
      </c>
      <c r="C32" s="5">
        <v>30</v>
      </c>
      <c r="D32" s="5">
        <v>35</v>
      </c>
      <c r="E32" s="5">
        <v>70</v>
      </c>
      <c r="H32" s="5">
        <f t="shared" si="1"/>
        <v>50</v>
      </c>
    </row>
    <row r="33" spans="1:8" x14ac:dyDescent="0.3">
      <c r="A33" s="2" t="s">
        <v>67</v>
      </c>
      <c r="B33" s="2" t="s">
        <v>28</v>
      </c>
      <c r="C33" s="5">
        <v>30</v>
      </c>
      <c r="D33" s="5">
        <v>35</v>
      </c>
      <c r="E33" s="5">
        <v>100</v>
      </c>
      <c r="H33" s="5">
        <f t="shared" si="1"/>
        <v>100</v>
      </c>
    </row>
    <row r="34" spans="1:8" x14ac:dyDescent="0.3">
      <c r="A34" s="2" t="s">
        <v>67</v>
      </c>
      <c r="B34" s="2" t="s">
        <v>30</v>
      </c>
      <c r="C34" s="5">
        <v>30</v>
      </c>
      <c r="D34" s="5">
        <v>35</v>
      </c>
      <c r="E34" s="5">
        <v>90</v>
      </c>
      <c r="H34" s="5">
        <f t="shared" si="1"/>
        <v>100</v>
      </c>
    </row>
    <row r="35" spans="1:8" x14ac:dyDescent="0.3">
      <c r="A35" s="2" t="s">
        <v>68</v>
      </c>
      <c r="B35" s="2" t="s">
        <v>31</v>
      </c>
      <c r="C35" s="5">
        <v>30</v>
      </c>
      <c r="D35" s="5">
        <v>35</v>
      </c>
      <c r="E35" s="5">
        <v>70</v>
      </c>
      <c r="H35" s="5">
        <f t="shared" si="1"/>
        <v>50</v>
      </c>
    </row>
    <row r="36" spans="1:8" x14ac:dyDescent="0.3">
      <c r="A36" s="2" t="s">
        <v>68</v>
      </c>
      <c r="B36" s="2" t="s">
        <v>32</v>
      </c>
      <c r="C36" s="5">
        <v>30</v>
      </c>
      <c r="D36" s="5">
        <v>35</v>
      </c>
      <c r="E36" s="5">
        <v>70</v>
      </c>
      <c r="H36" s="5">
        <f t="shared" si="1"/>
        <v>50</v>
      </c>
    </row>
    <row r="37" spans="1:8" x14ac:dyDescent="0.3">
      <c r="A37" s="2" t="s">
        <v>67</v>
      </c>
      <c r="B37" s="2" t="s">
        <v>33</v>
      </c>
      <c r="C37" s="5">
        <v>30</v>
      </c>
      <c r="D37" s="5">
        <v>35</v>
      </c>
      <c r="E37" s="5">
        <v>90</v>
      </c>
      <c r="H37" s="5">
        <f t="shared" si="1"/>
        <v>100</v>
      </c>
    </row>
    <row r="38" spans="1:8" x14ac:dyDescent="0.3">
      <c r="A38" s="2" t="s">
        <v>68</v>
      </c>
      <c r="B38" s="2" t="s">
        <v>34</v>
      </c>
      <c r="C38" s="5">
        <v>30</v>
      </c>
      <c r="D38" s="5">
        <v>35</v>
      </c>
      <c r="E38" s="5">
        <v>70</v>
      </c>
      <c r="H38" s="5">
        <f t="shared" si="1"/>
        <v>50</v>
      </c>
    </row>
    <row r="39" spans="1:8" x14ac:dyDescent="0.3">
      <c r="A39" s="2" t="s">
        <v>68</v>
      </c>
      <c r="B39" s="2" t="s">
        <v>35</v>
      </c>
      <c r="C39" s="5">
        <v>30</v>
      </c>
      <c r="D39" s="5">
        <v>35</v>
      </c>
      <c r="E39" s="5">
        <v>70</v>
      </c>
      <c r="H39" s="5">
        <f t="shared" si="1"/>
        <v>50</v>
      </c>
    </row>
    <row r="40" spans="1:8" x14ac:dyDescent="0.3">
      <c r="A40" s="2" t="s">
        <v>68</v>
      </c>
      <c r="B40" s="2" t="s">
        <v>36</v>
      </c>
      <c r="C40" s="5">
        <v>30</v>
      </c>
      <c r="D40" s="5">
        <v>35</v>
      </c>
      <c r="E40" s="5">
        <v>70</v>
      </c>
      <c r="H40" s="5">
        <f t="shared" si="1"/>
        <v>50</v>
      </c>
    </row>
    <row r="41" spans="1:8" x14ac:dyDescent="0.3">
      <c r="A41" s="2" t="s">
        <v>70</v>
      </c>
      <c r="B41" s="2" t="s">
        <v>37</v>
      </c>
      <c r="E41" s="5">
        <v>30</v>
      </c>
      <c r="H41" s="5">
        <f t="shared" si="1"/>
        <v>0</v>
      </c>
    </row>
    <row r="42" spans="1:8" x14ac:dyDescent="0.3">
      <c r="A42" s="2" t="s">
        <v>65</v>
      </c>
      <c r="B42" s="2" t="s">
        <v>38</v>
      </c>
      <c r="H42" s="5">
        <f t="shared" si="1"/>
        <v>100</v>
      </c>
    </row>
    <row r="43" spans="1:8" x14ac:dyDescent="0.3">
      <c r="A43" s="2" t="s">
        <v>66</v>
      </c>
      <c r="B43" s="2" t="s">
        <v>39</v>
      </c>
      <c r="C43" s="5">
        <v>30</v>
      </c>
      <c r="D43" s="5">
        <v>35</v>
      </c>
      <c r="E43" s="5">
        <v>100</v>
      </c>
      <c r="H43" s="5">
        <f t="shared" si="1"/>
        <v>200</v>
      </c>
    </row>
    <row r="44" spans="1:8" x14ac:dyDescent="0.3">
      <c r="A44" s="2" t="s">
        <v>67</v>
      </c>
      <c r="B44" s="2" t="s">
        <v>40</v>
      </c>
      <c r="C44" s="5">
        <v>30</v>
      </c>
      <c r="D44" s="5">
        <v>35</v>
      </c>
      <c r="E44" s="5">
        <v>120</v>
      </c>
      <c r="H44" s="5">
        <f t="shared" si="1"/>
        <v>100</v>
      </c>
    </row>
    <row r="45" spans="1:8" x14ac:dyDescent="0.3">
      <c r="A45" s="2" t="s">
        <v>67</v>
      </c>
      <c r="B45" s="2" t="s">
        <v>41</v>
      </c>
      <c r="C45" s="5">
        <v>30</v>
      </c>
      <c r="D45" s="5">
        <v>35</v>
      </c>
      <c r="E45" s="5">
        <v>90</v>
      </c>
      <c r="H45" s="5">
        <f t="shared" si="1"/>
        <v>100</v>
      </c>
    </row>
    <row r="46" spans="1:8" x14ac:dyDescent="0.3">
      <c r="A46" s="2" t="s">
        <v>66</v>
      </c>
      <c r="B46" s="2" t="s">
        <v>42</v>
      </c>
      <c r="C46" s="5">
        <v>30</v>
      </c>
      <c r="D46" s="5">
        <v>35</v>
      </c>
      <c r="E46" s="5">
        <v>100</v>
      </c>
      <c r="H46" s="5">
        <f t="shared" si="1"/>
        <v>200</v>
      </c>
    </row>
    <row r="47" spans="1:8" x14ac:dyDescent="0.3">
      <c r="A47" s="2" t="s">
        <v>67</v>
      </c>
      <c r="B47" s="2" t="s">
        <v>43</v>
      </c>
      <c r="C47" s="5">
        <v>30</v>
      </c>
      <c r="D47" s="5">
        <v>35</v>
      </c>
      <c r="E47" s="5">
        <v>120</v>
      </c>
      <c r="H47" s="5">
        <f t="shared" si="1"/>
        <v>100</v>
      </c>
    </row>
    <row r="48" spans="1:8" x14ac:dyDescent="0.3">
      <c r="A48" s="2" t="s">
        <v>67</v>
      </c>
      <c r="B48" s="2" t="s">
        <v>44</v>
      </c>
      <c r="C48" s="5">
        <v>30</v>
      </c>
      <c r="D48" s="5">
        <v>35</v>
      </c>
      <c r="E48" s="5">
        <v>90</v>
      </c>
      <c r="H48" s="5">
        <f t="shared" si="1"/>
        <v>100</v>
      </c>
    </row>
    <row r="49" spans="1:8" x14ac:dyDescent="0.3">
      <c r="A49" s="2" t="s">
        <v>68</v>
      </c>
      <c r="B49" s="2" t="s">
        <v>45</v>
      </c>
      <c r="C49" s="5">
        <v>30</v>
      </c>
      <c r="D49" s="5">
        <v>35</v>
      </c>
      <c r="E49" s="5">
        <v>70</v>
      </c>
      <c r="H49" s="5">
        <f t="shared" si="1"/>
        <v>50</v>
      </c>
    </row>
    <row r="50" spans="1:8" x14ac:dyDescent="0.3">
      <c r="A50" s="2" t="s">
        <v>67</v>
      </c>
      <c r="B50" s="2" t="s">
        <v>46</v>
      </c>
      <c r="C50" s="5">
        <v>30</v>
      </c>
      <c r="D50" s="5">
        <v>35</v>
      </c>
      <c r="E50" s="5">
        <v>100</v>
      </c>
      <c r="H50" s="5">
        <f t="shared" si="1"/>
        <v>100</v>
      </c>
    </row>
    <row r="51" spans="1:8" x14ac:dyDescent="0.3">
      <c r="A51" s="2" t="s">
        <v>67</v>
      </c>
      <c r="B51" s="2" t="s">
        <v>47</v>
      </c>
      <c r="C51" s="5">
        <v>30</v>
      </c>
      <c r="D51" s="5">
        <v>35</v>
      </c>
      <c r="E51" s="5">
        <v>90</v>
      </c>
      <c r="H51" s="5">
        <f t="shared" si="1"/>
        <v>100</v>
      </c>
    </row>
    <row r="52" spans="1:8" x14ac:dyDescent="0.3">
      <c r="A52" s="2" t="s">
        <v>68</v>
      </c>
      <c r="B52" s="2" t="s">
        <v>48</v>
      </c>
      <c r="C52" s="5">
        <v>30</v>
      </c>
      <c r="D52" s="5">
        <v>35</v>
      </c>
      <c r="E52" s="5">
        <v>70</v>
      </c>
      <c r="H52" s="5">
        <f t="shared" si="1"/>
        <v>50</v>
      </c>
    </row>
    <row r="53" spans="1:8" x14ac:dyDescent="0.3">
      <c r="A53" s="2" t="s">
        <v>68</v>
      </c>
      <c r="B53" s="2" t="s">
        <v>49</v>
      </c>
      <c r="C53" s="5">
        <v>30</v>
      </c>
      <c r="D53" s="5">
        <v>35</v>
      </c>
      <c r="E53" s="5">
        <v>70</v>
      </c>
      <c r="H53" s="5">
        <f t="shared" si="1"/>
        <v>50</v>
      </c>
    </row>
    <row r="54" spans="1:8" x14ac:dyDescent="0.3">
      <c r="A54" s="2" t="s">
        <v>67</v>
      </c>
      <c r="B54" s="2" t="s">
        <v>50</v>
      </c>
      <c r="C54" s="5">
        <v>30</v>
      </c>
      <c r="D54" s="5">
        <v>35</v>
      </c>
      <c r="E54" s="5">
        <v>90</v>
      </c>
      <c r="H54" s="5">
        <f t="shared" si="1"/>
        <v>100</v>
      </c>
    </row>
    <row r="55" spans="1:8" x14ac:dyDescent="0.3">
      <c r="A55" s="2" t="s">
        <v>68</v>
      </c>
      <c r="B55" s="2" t="s">
        <v>51</v>
      </c>
      <c r="C55" s="5">
        <v>30</v>
      </c>
      <c r="D55" s="5">
        <v>35</v>
      </c>
      <c r="E55" s="5">
        <v>70</v>
      </c>
      <c r="H55" s="5">
        <f t="shared" si="1"/>
        <v>50</v>
      </c>
    </row>
    <row r="56" spans="1:8" x14ac:dyDescent="0.3">
      <c r="A56" s="2" t="s">
        <v>68</v>
      </c>
      <c r="B56" s="2" t="s">
        <v>52</v>
      </c>
      <c r="C56" s="5">
        <v>30</v>
      </c>
      <c r="D56" s="5">
        <v>35</v>
      </c>
      <c r="E56" s="5">
        <v>70</v>
      </c>
      <c r="H56" s="5">
        <f t="shared" si="1"/>
        <v>50</v>
      </c>
    </row>
    <row r="57" spans="1:8" x14ac:dyDescent="0.3">
      <c r="A57" s="2" t="s">
        <v>70</v>
      </c>
      <c r="B57" s="2" t="s">
        <v>53</v>
      </c>
      <c r="E57" s="5">
        <v>30</v>
      </c>
      <c r="H57" s="5">
        <f t="shared" si="1"/>
        <v>0</v>
      </c>
    </row>
  </sheetData>
  <sheetProtection algorithmName="SHA-512" hashValue="pBxgU/ycIGCBPJidG+qrCBZUsZk9dU3nAcxEUBYYP25sPv2iqwHLGouXJzNjO1VLJ2eh4z4ekMdx1G7V2WxkCQ==" saltValue="+9GV9Ip6EG8QPJqf9NFkrQ==" spinCount="100000" sheet="1" objects="1" scenarios="1"/>
  <mergeCells count="2">
    <mergeCell ref="C1:E1"/>
    <mergeCell ref="G1:H1"/>
  </mergeCells>
  <phoneticPr fontId="2" type="noConversion"/>
  <dataValidations count="1">
    <dataValidation type="list" allowBlank="1" showInputMessage="1" showErrorMessage="1" sqref="A4:A57" xr:uid="{B6C08986-D182-4EF5-A46D-092918373AA2}">
      <formula1>$J$3:$J$11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16B9-6D14-45B0-8770-8AF9030FF951}">
  <dimension ref="A1:A5"/>
  <sheetViews>
    <sheetView workbookViewId="0">
      <selection activeCell="A2" sqref="A2:A5"/>
    </sheetView>
  </sheetViews>
  <sheetFormatPr baseColWidth="10" defaultRowHeight="14.4" x14ac:dyDescent="0.3"/>
  <sheetData>
    <row r="1" spans="1:1" x14ac:dyDescent="0.3">
      <c r="A1" t="s">
        <v>72</v>
      </c>
    </row>
    <row r="2" spans="1:1" x14ac:dyDescent="0.3">
      <c r="A2" s="1">
        <v>1</v>
      </c>
    </row>
    <row r="3" spans="1:1" x14ac:dyDescent="0.3">
      <c r="A3" s="1">
        <v>2</v>
      </c>
    </row>
    <row r="4" spans="1:1" x14ac:dyDescent="0.3">
      <c r="A4" s="1">
        <v>3</v>
      </c>
    </row>
    <row r="5" spans="1:1" x14ac:dyDescent="0.3">
      <c r="A5" s="1">
        <v>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1505836A89941946C9380D135694C" ma:contentTypeVersion="16" ma:contentTypeDescription="Ein neues Dokument erstellen." ma:contentTypeScope="" ma:versionID="78046e7abdd942b40221357131dc8315">
  <xsd:schema xmlns:xsd="http://www.w3.org/2001/XMLSchema" xmlns:xs="http://www.w3.org/2001/XMLSchema" xmlns:p="http://schemas.microsoft.com/office/2006/metadata/properties" xmlns:ns2="a35d8663-3c45-4790-a9ff-014941319ced" xmlns:ns3="533a9fc4-b08e-4cff-b7eb-db24b14aed55" targetNamespace="http://schemas.microsoft.com/office/2006/metadata/properties" ma:root="true" ma:fieldsID="74dad6ad962125bffc3746ccde760e17" ns2:_="" ns3:_="">
    <xsd:import namespace="a35d8663-3c45-4790-a9ff-014941319ced"/>
    <xsd:import namespace="533a9fc4-b08e-4cff-b7eb-db24b14ae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d8663-3c45-4790-a9ff-014941319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5ce9dfce-212f-4906-a0ac-8a642ea49a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a9fc4-b08e-4cff-b7eb-db24b14aed5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26f64bb-e283-4104-a898-c61836db2241}" ma:internalName="TaxCatchAll" ma:showField="CatchAllData" ma:web="533a9fc4-b08e-4cff-b7eb-db24b14aed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94DB10-C533-4A77-A72D-22C242CF8506}"/>
</file>

<file path=customXml/itemProps2.xml><?xml version="1.0" encoding="utf-8"?>
<ds:datastoreItem xmlns:ds="http://schemas.openxmlformats.org/officeDocument/2006/customXml" ds:itemID="{9706BC36-F386-4554-A660-1F2E4A7C426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Erläuterungen</vt:lpstr>
      <vt:lpstr>Beitragsrechner</vt:lpstr>
      <vt:lpstr>Basis</vt:lpstr>
      <vt:lpstr>Grundwerte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Bezirk RNT - Spieltechnik</dc:creator>
  <cp:lastModifiedBy>Bezirk RNT - Spieltechnik</cp:lastModifiedBy>
  <dcterms:created xsi:type="dcterms:W3CDTF">2024-02-23T13:54:46Z</dcterms:created>
  <dcterms:modified xsi:type="dcterms:W3CDTF">2024-02-24T18:47:59Z</dcterms:modified>
</cp:coreProperties>
</file>