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Karo\Handball\Bezirk RN\Saison 25_26\Spielplan\"/>
    </mc:Choice>
  </mc:AlternateContent>
  <xr:revisionPtr revIDLastSave="0" documentId="13_ncr:1_{80A05CFC-F71E-4626-B95F-9B9BF318904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Platzziffern" sheetId="1" r:id="rId1"/>
    <sheet name="allg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1" l="1"/>
  <c r="B18" i="1" l="1"/>
  <c r="O18" i="1"/>
  <c r="U18" i="1" l="1"/>
  <c r="H18" i="1"/>
  <c r="I18" i="1"/>
  <c r="J18" i="1"/>
  <c r="E18" i="1"/>
  <c r="V18" i="1" l="1"/>
  <c r="T18" i="1"/>
  <c r="S18" i="1"/>
  <c r="R18" i="1"/>
  <c r="Q18" i="1"/>
  <c r="P18" i="1"/>
  <c r="M18" i="1"/>
  <c r="L18" i="1"/>
  <c r="K18" i="1"/>
  <c r="D18" i="1"/>
  <c r="C18" i="1"/>
  <c r="B13" i="2" l="1"/>
  <c r="B12" i="2" l="1"/>
  <c r="B11" i="2" l="1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<sst xmlns="http://schemas.openxmlformats.org/spreadsheetml/2006/main" count="169" uniqueCount="133">
  <si>
    <t>HSG St. Leon/Reilingen</t>
  </si>
  <si>
    <t>TV Schriesheim</t>
  </si>
  <si>
    <t>TV Friedrichsfeld</t>
  </si>
  <si>
    <t>HG Oftersheim/Schwetzingen 2</t>
  </si>
  <si>
    <t>TV Hemsbach</t>
  </si>
  <si>
    <t>TV Friedrichsfeld 2</t>
  </si>
  <si>
    <t>SV Waldhof Mannheim 07</t>
  </si>
  <si>
    <t>HC Mannheim-Vogelstang</t>
  </si>
  <si>
    <t>HSG Lussheim</t>
  </si>
  <si>
    <t>SKV Sandhofen</t>
  </si>
  <si>
    <t>TG Laudenbach</t>
  </si>
  <si>
    <t>HSV Hockenheim 2</t>
  </si>
  <si>
    <t>SG Heddesheim 2</t>
  </si>
  <si>
    <t>SG MTG/PSV Mannheim</t>
  </si>
  <si>
    <t>TV Brühl</t>
  </si>
  <si>
    <t>TV Friedrichsfeld 3</t>
  </si>
  <si>
    <t>HG Oftersheim/Schwetzingen 3</t>
  </si>
  <si>
    <t>TV Hemsbach 2</t>
  </si>
  <si>
    <t>TV Edingen</t>
  </si>
  <si>
    <t>LSV Ladenburg</t>
  </si>
  <si>
    <t>TSG Ketsch</t>
  </si>
  <si>
    <t>TSV Birkenau 2</t>
  </si>
  <si>
    <t>6 1,5 Runden</t>
  </si>
  <si>
    <t>5 1,5 Runden</t>
  </si>
  <si>
    <t>8 1,5 Runden</t>
  </si>
  <si>
    <t>HSG St. Leon/Reilingen 2</t>
  </si>
  <si>
    <t>SG Heddesheim</t>
  </si>
  <si>
    <t>Spvgg Ilvesheim</t>
  </si>
  <si>
    <t>HSG Bergstraße</t>
  </si>
  <si>
    <t>TSG Wiesloch</t>
  </si>
  <si>
    <t>SGH Waldbrunn/Eberbach</t>
  </si>
  <si>
    <t>SG HD-Kirchheim</t>
  </si>
  <si>
    <t>TV Eppelheim</t>
  </si>
  <si>
    <t>SG Schwarzbachtal</t>
  </si>
  <si>
    <t>TSG Wiesloch 2</t>
  </si>
  <si>
    <t>TV Sinsheim</t>
  </si>
  <si>
    <t>SC Wilhelmsfeld</t>
  </si>
  <si>
    <t>TV Eppelheim 2</t>
  </si>
  <si>
    <t>TSV Handschuhsheim 2</t>
  </si>
  <si>
    <t>TSV Amicitia 06/09 Viernheim</t>
  </si>
  <si>
    <t>TSG Germania Dossenheim</t>
  </si>
  <si>
    <t>TV Bammental</t>
  </si>
  <si>
    <t>HG Oftersheim/Schwetzingen</t>
  </si>
  <si>
    <t>Rhein-Neckar Löwen</t>
  </si>
  <si>
    <t>TSV Handschuhsheim Frauen</t>
  </si>
  <si>
    <t>TSV HD-Wieblingen</t>
  </si>
  <si>
    <t>SG Nußloch 2</t>
  </si>
  <si>
    <t>TSV Amicitia 06/09 Viernheim 2</t>
  </si>
  <si>
    <t>HSV Hockenheim</t>
  </si>
  <si>
    <t>SG Nußloch</t>
  </si>
  <si>
    <t>TSV HD-Wieblingen 2</t>
  </si>
  <si>
    <t>TSV Phönix Steinsfurt</t>
  </si>
  <si>
    <t>TSG Germania Dossenheim 2</t>
  </si>
  <si>
    <t>TSV Handschuhsheim 3</t>
  </si>
  <si>
    <t>TB Neckarsteinach</t>
  </si>
  <si>
    <t>TSG Seckenheim</t>
  </si>
  <si>
    <t>TSV Handschuhsheim</t>
  </si>
  <si>
    <t>TSG Ketsch 2</t>
  </si>
  <si>
    <t>TSV Birkenau</t>
  </si>
  <si>
    <t>M-VL</t>
  </si>
  <si>
    <t>TSV Rot-Malsch</t>
  </si>
  <si>
    <t>HSG Weschnitztal</t>
  </si>
  <si>
    <t>F-VL</t>
  </si>
  <si>
    <t>TSV Rot-Malsch 2</t>
  </si>
  <si>
    <t>HSG Weschnitztal 2</t>
  </si>
  <si>
    <t>TSV Rot-Malsch 3</t>
  </si>
  <si>
    <t>TSV Rot-Malsch 4</t>
  </si>
  <si>
    <t>TV Brühl 2</t>
  </si>
  <si>
    <t>TV Edingen 2</t>
  </si>
  <si>
    <t>TG Laudenbach 2</t>
  </si>
  <si>
    <t>TV Schriesheim 2</t>
  </si>
  <si>
    <t>SKV Sandhofen 2</t>
  </si>
  <si>
    <t>SG Heidelberg-Leimen 3</t>
  </si>
  <si>
    <t>SG Nußloch 3</t>
  </si>
  <si>
    <t>SG MTG/PSV Mannheim 2</t>
  </si>
  <si>
    <t>Spvgg Ilvesheim 2</t>
  </si>
  <si>
    <t>TV Sinsheim 2</t>
  </si>
  <si>
    <t>TB Neckarsteinach 2</t>
  </si>
  <si>
    <t>SG HD-Kirchheim 2</t>
  </si>
  <si>
    <t>TV Schriesheim 3</t>
  </si>
  <si>
    <t>HSG TSG Weinheim-TV Oberflockenbach</t>
  </si>
  <si>
    <t>HSG TSG Weinheim-TV Oberflockenbach 2</t>
  </si>
  <si>
    <t>TV Sinsheim 3</t>
  </si>
  <si>
    <t>SG Schwarzbachtal 2</t>
  </si>
  <si>
    <t>HSG Bergstraße 2</t>
  </si>
  <si>
    <t>HSG Dielheim/Malschenberg 2</t>
  </si>
  <si>
    <t>HSG Hardtwald 2</t>
  </si>
  <si>
    <t>HSG Hardtwald 3</t>
  </si>
  <si>
    <t>HSG Hardtwald</t>
  </si>
  <si>
    <t>TSV Amicitia 06/09 Viernheim 3</t>
  </si>
  <si>
    <t>Kirchheim und Handschuhsheim gleich</t>
  </si>
  <si>
    <t>M-OL</t>
  </si>
  <si>
    <t>F-OL</t>
  </si>
  <si>
    <t>HG O/S nicht alle gleich</t>
  </si>
  <si>
    <t>Sinsheim/Steinsfurt unterschiedlich</t>
  </si>
  <si>
    <t>M-LL</t>
  </si>
  <si>
    <t>M-BOL-RN</t>
  </si>
  <si>
    <t>M-BL-RN</t>
  </si>
  <si>
    <t>M-BK-1-RN</t>
  </si>
  <si>
    <t>M-BK-2-RN</t>
  </si>
  <si>
    <t>M-2.BK-1-RN</t>
  </si>
  <si>
    <t>M-2.BK-2-RN</t>
  </si>
  <si>
    <t>M-2.BK-3-RN</t>
  </si>
  <si>
    <t>F-LL</t>
  </si>
  <si>
    <t>F-BOL-RN</t>
  </si>
  <si>
    <t>F-BL-RN</t>
  </si>
  <si>
    <t>F-BK-1-RN</t>
  </si>
  <si>
    <t>F-BK-2-RN</t>
  </si>
  <si>
    <t>Saase3 Leutershausen Handball 2</t>
  </si>
  <si>
    <t>Handball Wölfe Plankstadt e.V.</t>
  </si>
  <si>
    <t xml:space="preserve">SG Heidelberg-Leimen </t>
  </si>
  <si>
    <t>Saase3 Leutershausen Handball 3</t>
  </si>
  <si>
    <t>Saase3 Leutershausen Handball</t>
  </si>
  <si>
    <t>Handball Wölfe Plankstadt e.V. 2</t>
  </si>
  <si>
    <t xml:space="preserve">HSG Dielheim/Malschenberg     </t>
  </si>
  <si>
    <t>Saase3 Leutershausen Handball 4</t>
  </si>
  <si>
    <t>SG Heidelberg-Leimen  2</t>
  </si>
  <si>
    <t>TC Kurpfalz St.Ilgen</t>
  </si>
  <si>
    <t>Handball Wölfe Plankstadt e.V. 3</t>
  </si>
  <si>
    <t>SC Wilhelmsfeld 2</t>
  </si>
  <si>
    <t xml:space="preserve">SG Ilvesheim/Ladenburg  </t>
  </si>
  <si>
    <t xml:space="preserve">SG Wilhelmsfeld/Neckargemünd </t>
  </si>
  <si>
    <t>SG Ilvesheim/Ladenburg   2</t>
  </si>
  <si>
    <t>SG Leimen/Bammental</t>
  </si>
  <si>
    <t>M-RL</t>
  </si>
  <si>
    <t>F-RL</t>
  </si>
  <si>
    <t>SG Leimen/Bammental 2</t>
  </si>
  <si>
    <t>TSV Handschuhsheim Frauen 2</t>
  </si>
  <si>
    <t>TSV Phönix Steinsfurt 2</t>
  </si>
  <si>
    <t>SGH Waldb/Eberbach 2</t>
  </si>
  <si>
    <t>SG Walldorf Astoria Frauen</t>
  </si>
  <si>
    <t>HC MA-Vogelstang 2</t>
  </si>
  <si>
    <t>TG Laudenbach parallel zu HSG Bergstraße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</si>
</sst>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trike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1" xfId="0" applyBorder="1"/>
    <xf numFmtId="0" fontId="3" fillId="4" borderId="1" xfId="0" applyFont="1" applyFill="1" applyBorder="1"/>
    <xf numFmtId="0" fontId="0" fillId="2" borderId="1" xfId="0" applyFill="1" applyBorder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6" fillId="0" borderId="1" xfId="0" applyFont="1" applyBorder="1"/>
    <xf numFmtId="0" fontId="0" fillId="6" borderId="1" xfId="0" applyFill="1" applyBorder="1"/>
    <xf numFmtId="0" fontId="0" fillId="7" borderId="1" xfId="0" applyFill="1" applyBorder="1"/>
    <xf numFmtId="0" fontId="7" fillId="0" borderId="1" xfId="0" applyFont="1" applyBorder="1"/>
    <xf numFmtId="0" fontId="0" fillId="14" borderId="1" xfId="0" applyFill="1" applyBorder="1"/>
    <xf numFmtId="0" fontId="0" fillId="8" borderId="1" xfId="0" applyFill="1" applyBorder="1"/>
    <xf numFmtId="0" fontId="0" fillId="11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2" borderId="1" xfId="0" applyFill="1" applyBorder="1"/>
    <xf numFmtId="0" fontId="0" fillId="13" borderId="1" xfId="0" applyFill="1" applyBorder="1"/>
  </cellXfs>
  <cellStyles count="2">
    <cellStyle name="Standard" xfId="0" builtinId="0"/>
    <cellStyle name="Standard 2" xfId="1" xr:uid="{A08E7D70-9B0B-41DF-915D-BD5926B7C942}"/>
  </cellStyles>
  <dxfs count="0"/>
  <tableStyles count="0" defaultTableStyle="TableStyleMedium9" defaultPivotStyle="PivotStyleMedium4"/>
  <colors>
    <mruColors>
      <color rgb="FF66FF33"/>
      <color rgb="FF66FFFF"/>
      <color rgb="FFFFFF99"/>
      <color rgb="FFFF99FF"/>
      <color rgb="FF00FF99"/>
      <color rgb="FFFFFF00"/>
      <color rgb="FF33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"/>
  <sheetViews>
    <sheetView tabSelected="1" zoomScale="80" zoomScaleNormal="80" workbookViewId="0">
      <pane ySplit="1" topLeftCell="A2" activePane="bottomLeft" state="frozen"/>
      <selection pane="bottomLeft" activeCell="U12" sqref="U12"/>
    </sheetView>
  </sheetViews>
  <sheetFormatPr baseColWidth="10" defaultRowHeight="15.6" x14ac:dyDescent="0.3"/>
  <cols>
    <col min="1" max="1" width="3.19921875" bestFit="1" customWidth="1"/>
    <col min="2" max="2" width="15.09765625" customWidth="1"/>
    <col min="3" max="3" width="29.09765625" bestFit="1" customWidth="1"/>
    <col min="4" max="4" width="27.09765625" bestFit="1" customWidth="1"/>
    <col min="5" max="5" width="29.09765625" bestFit="1" customWidth="1"/>
    <col min="6" max="6" width="3.19921875" bestFit="1" customWidth="1"/>
    <col min="7" max="7" width="34.796875" bestFit="1" customWidth="1"/>
    <col min="8" max="8" width="22.8984375" bestFit="1" customWidth="1"/>
    <col min="9" max="9" width="29.09765625" bestFit="1" customWidth="1"/>
    <col min="10" max="10" width="27.09765625" bestFit="1" customWidth="1"/>
    <col min="11" max="11" width="36.3984375" bestFit="1" customWidth="1"/>
    <col min="12" max="12" width="20.796875" bestFit="1" customWidth="1"/>
    <col min="13" max="13" width="28.59765625" bestFit="1" customWidth="1"/>
    <col min="14" max="14" width="3.19921875" bestFit="1" customWidth="1"/>
    <col min="15" max="15" width="25.5" bestFit="1" customWidth="1"/>
    <col min="16" max="16" width="14" bestFit="1" customWidth="1"/>
    <col min="17" max="17" width="34.796875" bestFit="1" customWidth="1"/>
    <col min="18" max="18" width="29.09765625" bestFit="1" customWidth="1"/>
    <col min="19" max="19" width="25.796875" bestFit="1" customWidth="1"/>
    <col min="20" max="20" width="36.3984375" bestFit="1" customWidth="1"/>
    <col min="21" max="21" width="26.796875" bestFit="1" customWidth="1"/>
    <col min="22" max="22" width="27.5" bestFit="1" customWidth="1"/>
    <col min="23" max="23" width="3.19921875" bestFit="1" customWidth="1"/>
  </cols>
  <sheetData>
    <row r="1" spans="1:23" x14ac:dyDescent="0.3">
      <c r="A1" s="3"/>
      <c r="B1" s="4" t="s">
        <v>124</v>
      </c>
      <c r="C1" s="4" t="s">
        <v>91</v>
      </c>
      <c r="D1" s="4" t="s">
        <v>59</v>
      </c>
      <c r="E1" s="4" t="s">
        <v>95</v>
      </c>
      <c r="F1" s="3"/>
      <c r="G1" s="4" t="s">
        <v>96</v>
      </c>
      <c r="H1" s="4" t="s">
        <v>97</v>
      </c>
      <c r="I1" s="4" t="s">
        <v>98</v>
      </c>
      <c r="J1" s="4" t="s">
        <v>99</v>
      </c>
      <c r="K1" s="4" t="s">
        <v>100</v>
      </c>
      <c r="L1" s="4" t="s">
        <v>101</v>
      </c>
      <c r="M1" s="4" t="s">
        <v>102</v>
      </c>
      <c r="N1" s="3"/>
      <c r="O1" s="4" t="s">
        <v>125</v>
      </c>
      <c r="P1" s="4" t="s">
        <v>92</v>
      </c>
      <c r="Q1" s="4" t="s">
        <v>62</v>
      </c>
      <c r="R1" s="4" t="s">
        <v>103</v>
      </c>
      <c r="S1" s="4" t="s">
        <v>104</v>
      </c>
      <c r="T1" s="4" t="s">
        <v>105</v>
      </c>
      <c r="U1" s="4" t="s">
        <v>106</v>
      </c>
      <c r="V1" s="4" t="s">
        <v>107</v>
      </c>
      <c r="W1" s="3"/>
    </row>
    <row r="2" spans="1:23" x14ac:dyDescent="0.3">
      <c r="A2" s="1">
        <v>1</v>
      </c>
      <c r="B2" s="8"/>
      <c r="C2" s="8"/>
      <c r="D2" s="8"/>
      <c r="E2" s="1" t="s">
        <v>32</v>
      </c>
      <c r="F2" s="1">
        <v>1</v>
      </c>
      <c r="G2" s="1" t="s">
        <v>0</v>
      </c>
      <c r="H2" s="1" t="s">
        <v>7</v>
      </c>
      <c r="I2" s="17" t="s">
        <v>13</v>
      </c>
      <c r="J2" s="1" t="s">
        <v>25</v>
      </c>
      <c r="K2" s="17" t="s">
        <v>74</v>
      </c>
      <c r="L2" s="8"/>
      <c r="M2" s="8"/>
      <c r="N2" s="1">
        <v>1</v>
      </c>
      <c r="O2" s="8"/>
      <c r="P2" s="8"/>
      <c r="Q2" s="1" t="s">
        <v>7</v>
      </c>
      <c r="R2" s="8"/>
      <c r="S2" s="1" t="s">
        <v>32</v>
      </c>
      <c r="T2" s="17" t="s">
        <v>13</v>
      </c>
      <c r="U2" s="17" t="s">
        <v>74</v>
      </c>
      <c r="V2" s="8"/>
      <c r="W2" s="1">
        <v>1</v>
      </c>
    </row>
    <row r="3" spans="1:23" x14ac:dyDescent="0.3">
      <c r="A3" s="2">
        <v>2</v>
      </c>
      <c r="B3" s="8"/>
      <c r="C3" s="8"/>
      <c r="D3" s="9"/>
      <c r="E3" s="1" t="s">
        <v>49</v>
      </c>
      <c r="F3" s="2">
        <v>2</v>
      </c>
      <c r="G3" s="14" t="s">
        <v>33</v>
      </c>
      <c r="H3" s="1" t="s">
        <v>46</v>
      </c>
      <c r="I3" s="1" t="s">
        <v>12</v>
      </c>
      <c r="J3" s="8"/>
      <c r="K3" s="8"/>
      <c r="L3" s="1" t="s">
        <v>73</v>
      </c>
      <c r="M3" s="14" t="s">
        <v>83</v>
      </c>
      <c r="N3" s="2">
        <v>2</v>
      </c>
      <c r="O3" s="8"/>
      <c r="P3" s="1" t="s">
        <v>26</v>
      </c>
      <c r="Q3" s="1" t="s">
        <v>49</v>
      </c>
      <c r="R3" s="1" t="s">
        <v>46</v>
      </c>
      <c r="S3" s="1" t="s">
        <v>33</v>
      </c>
      <c r="T3" s="1" t="s">
        <v>67</v>
      </c>
      <c r="U3" s="1" t="s">
        <v>12</v>
      </c>
      <c r="V3" s="14" t="s">
        <v>83</v>
      </c>
      <c r="W3" s="2">
        <v>2</v>
      </c>
    </row>
    <row r="4" spans="1:23" x14ac:dyDescent="0.3">
      <c r="A4" s="1">
        <v>3</v>
      </c>
      <c r="B4" s="8"/>
      <c r="C4" s="8"/>
      <c r="D4" s="1" t="s">
        <v>60</v>
      </c>
      <c r="E4" s="1" t="s">
        <v>48</v>
      </c>
      <c r="F4" s="1">
        <v>3</v>
      </c>
      <c r="G4" s="1" t="s">
        <v>37</v>
      </c>
      <c r="H4" s="1" t="s">
        <v>65</v>
      </c>
      <c r="I4" s="8"/>
      <c r="J4" s="1" t="s">
        <v>11</v>
      </c>
      <c r="K4" s="1" t="s">
        <v>55</v>
      </c>
      <c r="L4" s="8"/>
      <c r="M4" s="1" t="s">
        <v>66</v>
      </c>
      <c r="N4" s="1">
        <v>3</v>
      </c>
      <c r="O4" s="8"/>
      <c r="P4" s="1" t="s">
        <v>60</v>
      </c>
      <c r="Q4" s="8"/>
      <c r="R4" s="8"/>
      <c r="S4" s="1" t="s">
        <v>63</v>
      </c>
      <c r="T4" s="8"/>
      <c r="U4" s="1" t="s">
        <v>131</v>
      </c>
      <c r="V4" s="8"/>
      <c r="W4" s="1">
        <v>3</v>
      </c>
    </row>
    <row r="5" spans="1:23" x14ac:dyDescent="0.3">
      <c r="A5" s="2">
        <v>4</v>
      </c>
      <c r="B5" s="8"/>
      <c r="C5" s="8"/>
      <c r="D5" s="8"/>
      <c r="E5" s="1" t="s">
        <v>14</v>
      </c>
      <c r="F5" s="2">
        <v>4</v>
      </c>
      <c r="G5" s="15" t="s">
        <v>114</v>
      </c>
      <c r="H5" s="1" t="s">
        <v>41</v>
      </c>
      <c r="I5" s="8"/>
      <c r="J5" s="15" t="s">
        <v>85</v>
      </c>
      <c r="K5" s="1" t="s">
        <v>19</v>
      </c>
      <c r="L5" s="1" t="s">
        <v>117</v>
      </c>
      <c r="M5" s="8"/>
      <c r="N5" s="2">
        <v>4</v>
      </c>
      <c r="O5" s="8"/>
      <c r="P5" s="8"/>
      <c r="Q5" s="1" t="s">
        <v>14</v>
      </c>
      <c r="R5" s="1" t="s">
        <v>123</v>
      </c>
      <c r="S5" s="1" t="s">
        <v>126</v>
      </c>
      <c r="T5" s="1" t="s">
        <v>122</v>
      </c>
      <c r="U5" s="8"/>
      <c r="V5" s="15" t="s">
        <v>114</v>
      </c>
      <c r="W5" s="2">
        <v>4</v>
      </c>
    </row>
    <row r="6" spans="1:23" x14ac:dyDescent="0.3">
      <c r="A6" s="1">
        <v>5</v>
      </c>
      <c r="B6" s="8"/>
      <c r="C6" s="8"/>
      <c r="D6" s="1" t="s">
        <v>29</v>
      </c>
      <c r="E6" s="1" t="s">
        <v>4</v>
      </c>
      <c r="F6" s="1">
        <v>5</v>
      </c>
      <c r="G6" s="1" t="s">
        <v>63</v>
      </c>
      <c r="H6" s="1" t="s">
        <v>34</v>
      </c>
      <c r="I6" s="1" t="s">
        <v>17</v>
      </c>
      <c r="J6" s="8"/>
      <c r="K6" s="8"/>
      <c r="L6" s="8"/>
      <c r="M6" s="8"/>
      <c r="N6" s="1">
        <v>5</v>
      </c>
      <c r="O6" s="8"/>
      <c r="P6" s="8"/>
      <c r="Q6" s="1" t="s">
        <v>29</v>
      </c>
      <c r="R6" s="1" t="s">
        <v>30</v>
      </c>
      <c r="S6" s="8"/>
      <c r="T6" s="8"/>
      <c r="U6" s="8"/>
      <c r="V6" s="1" t="s">
        <v>129</v>
      </c>
      <c r="W6" s="1">
        <v>5</v>
      </c>
    </row>
    <row r="7" spans="1:23" x14ac:dyDescent="0.3">
      <c r="A7" s="2">
        <v>6</v>
      </c>
      <c r="B7" s="8"/>
      <c r="C7" s="8"/>
      <c r="D7" s="1" t="s">
        <v>3</v>
      </c>
      <c r="E7" s="8"/>
      <c r="F7" s="2">
        <v>6</v>
      </c>
      <c r="G7" s="1" t="s">
        <v>80</v>
      </c>
      <c r="H7" s="11" t="s">
        <v>27</v>
      </c>
      <c r="I7" s="11" t="s">
        <v>75</v>
      </c>
      <c r="J7" s="1" t="s">
        <v>16</v>
      </c>
      <c r="K7" s="1" t="s">
        <v>81</v>
      </c>
      <c r="L7" s="8"/>
      <c r="M7" s="8"/>
      <c r="N7" s="2">
        <v>6</v>
      </c>
      <c r="O7" s="8" t="s">
        <v>42</v>
      </c>
      <c r="P7" s="1" t="s">
        <v>58</v>
      </c>
      <c r="Q7" s="1" t="s">
        <v>80</v>
      </c>
      <c r="R7" s="1" t="s">
        <v>3</v>
      </c>
      <c r="S7" s="1" t="s">
        <v>120</v>
      </c>
      <c r="T7" s="1" t="s">
        <v>81</v>
      </c>
      <c r="U7" s="8"/>
      <c r="V7" s="8"/>
      <c r="W7" s="2">
        <v>6</v>
      </c>
    </row>
    <row r="8" spans="1:23" x14ac:dyDescent="0.3">
      <c r="A8" s="1">
        <v>7</v>
      </c>
      <c r="B8" s="8"/>
      <c r="C8" s="8"/>
      <c r="D8" s="1" t="s">
        <v>61</v>
      </c>
      <c r="E8" s="1" t="s">
        <v>20</v>
      </c>
      <c r="F8" s="1">
        <v>7</v>
      </c>
      <c r="G8" s="1" t="s">
        <v>18</v>
      </c>
      <c r="H8" s="1" t="s">
        <v>64</v>
      </c>
      <c r="I8" s="12" t="s">
        <v>69</v>
      </c>
      <c r="J8" s="13" t="s">
        <v>51</v>
      </c>
      <c r="K8" s="1" t="s">
        <v>68</v>
      </c>
      <c r="L8" s="1" t="s">
        <v>78</v>
      </c>
      <c r="M8" s="1" t="s">
        <v>57</v>
      </c>
      <c r="N8" s="1">
        <v>7</v>
      </c>
      <c r="O8" s="8"/>
      <c r="P8" s="8"/>
      <c r="Q8" s="1" t="s">
        <v>18</v>
      </c>
      <c r="R8" s="1" t="s">
        <v>28</v>
      </c>
      <c r="S8" s="13" t="s">
        <v>51</v>
      </c>
      <c r="T8" s="1" t="s">
        <v>84</v>
      </c>
      <c r="U8" s="1" t="s">
        <v>68</v>
      </c>
      <c r="V8" s="13" t="s">
        <v>128</v>
      </c>
      <c r="W8" s="1">
        <v>7</v>
      </c>
    </row>
    <row r="9" spans="1:23" x14ac:dyDescent="0.3">
      <c r="A9" s="2">
        <v>8</v>
      </c>
      <c r="B9" s="8"/>
      <c r="C9" s="8"/>
      <c r="D9" s="8"/>
      <c r="E9" s="8"/>
      <c r="F9" s="2">
        <v>8</v>
      </c>
      <c r="G9" s="1"/>
      <c r="H9" s="16" t="s">
        <v>88</v>
      </c>
      <c r="I9" s="1"/>
      <c r="J9" s="8"/>
      <c r="K9" s="8"/>
      <c r="L9" s="16" t="s">
        <v>86</v>
      </c>
      <c r="M9" s="16" t="s">
        <v>87</v>
      </c>
      <c r="N9" s="2">
        <v>8</v>
      </c>
      <c r="O9" s="8"/>
      <c r="P9" s="8"/>
      <c r="Q9" s="8"/>
      <c r="R9" s="8"/>
      <c r="S9" s="1" t="s">
        <v>21</v>
      </c>
      <c r="T9" s="8"/>
      <c r="U9" s="8"/>
      <c r="V9" s="8"/>
      <c r="W9" s="2">
        <v>8</v>
      </c>
    </row>
    <row r="10" spans="1:23" ht="17.399999999999999" customHeight="1" x14ac:dyDescent="0.3">
      <c r="A10" s="1">
        <v>9</v>
      </c>
      <c r="B10" s="8"/>
      <c r="C10" s="8"/>
      <c r="D10" s="8"/>
      <c r="E10" s="1" t="s">
        <v>40</v>
      </c>
      <c r="F10" s="1">
        <v>9</v>
      </c>
      <c r="G10" s="12" t="s">
        <v>10</v>
      </c>
      <c r="H10" s="18" t="s">
        <v>9</v>
      </c>
      <c r="I10" s="1" t="s">
        <v>52</v>
      </c>
      <c r="J10" s="8"/>
      <c r="K10" s="18" t="s">
        <v>71</v>
      </c>
      <c r="L10" s="8"/>
      <c r="M10" s="8"/>
      <c r="N10" s="1">
        <v>9</v>
      </c>
      <c r="O10" s="8"/>
      <c r="P10" s="8"/>
      <c r="Q10" s="1" t="s">
        <v>43</v>
      </c>
      <c r="R10" s="8"/>
      <c r="S10" s="8"/>
      <c r="T10" s="8"/>
      <c r="U10" s="8"/>
      <c r="V10" s="1" t="s">
        <v>130</v>
      </c>
      <c r="W10" s="1">
        <v>9</v>
      </c>
    </row>
    <row r="11" spans="1:23" x14ac:dyDescent="0.3">
      <c r="A11" s="2">
        <v>10</v>
      </c>
      <c r="B11" s="8"/>
      <c r="C11" s="8"/>
      <c r="D11" s="1" t="s">
        <v>56</v>
      </c>
      <c r="E11" s="8"/>
      <c r="F11" s="2">
        <v>10</v>
      </c>
      <c r="G11" s="1" t="s">
        <v>38</v>
      </c>
      <c r="H11" s="8"/>
      <c r="I11" s="8"/>
      <c r="J11" s="1" t="s">
        <v>31</v>
      </c>
      <c r="K11" s="8"/>
      <c r="L11" s="1" t="s">
        <v>53</v>
      </c>
      <c r="M11" s="8"/>
      <c r="N11" s="2">
        <v>10</v>
      </c>
      <c r="O11" s="8"/>
      <c r="P11" s="8"/>
      <c r="Q11" s="8"/>
      <c r="R11" s="8"/>
      <c r="S11" s="1"/>
      <c r="T11" s="1" t="s">
        <v>31</v>
      </c>
      <c r="U11" s="8"/>
      <c r="V11" s="1" t="s">
        <v>78</v>
      </c>
      <c r="W11" s="2">
        <v>10</v>
      </c>
    </row>
    <row r="12" spans="1:23" x14ac:dyDescent="0.3">
      <c r="A12" s="1">
        <v>11</v>
      </c>
      <c r="B12" s="8"/>
      <c r="C12" s="8"/>
      <c r="D12" s="1" t="s">
        <v>45</v>
      </c>
      <c r="E12" s="1" t="s">
        <v>1</v>
      </c>
      <c r="F12" s="1">
        <v>11</v>
      </c>
      <c r="G12" s="1" t="s">
        <v>5</v>
      </c>
      <c r="H12" s="1" t="s">
        <v>50</v>
      </c>
      <c r="I12" s="1" t="s">
        <v>70</v>
      </c>
      <c r="J12" s="19" t="s">
        <v>36</v>
      </c>
      <c r="K12" s="1" t="s">
        <v>79</v>
      </c>
      <c r="L12" s="8"/>
      <c r="M12" s="19" t="s">
        <v>119</v>
      </c>
      <c r="N12" s="1">
        <v>11</v>
      </c>
      <c r="O12" s="8"/>
      <c r="P12" s="8"/>
      <c r="Q12" s="8"/>
      <c r="R12" s="8" t="s">
        <v>1</v>
      </c>
      <c r="S12" s="1" t="s">
        <v>45</v>
      </c>
      <c r="T12" s="1" t="s">
        <v>121</v>
      </c>
      <c r="U12" s="8"/>
      <c r="V12" s="8"/>
      <c r="W12" s="1">
        <v>11</v>
      </c>
    </row>
    <row r="13" spans="1:23" x14ac:dyDescent="0.3">
      <c r="A13" s="2">
        <v>12</v>
      </c>
      <c r="B13" s="8"/>
      <c r="C13" s="8" t="s">
        <v>39</v>
      </c>
      <c r="D13" s="1" t="s">
        <v>58</v>
      </c>
      <c r="E13" s="8"/>
      <c r="F13" s="2">
        <v>12</v>
      </c>
      <c r="G13" s="1" t="s">
        <v>47</v>
      </c>
      <c r="H13" s="8"/>
      <c r="I13" s="1" t="s">
        <v>89</v>
      </c>
      <c r="J13" s="20" t="s">
        <v>54</v>
      </c>
      <c r="K13" s="1" t="s">
        <v>21</v>
      </c>
      <c r="L13" s="8"/>
      <c r="M13" s="20" t="s">
        <v>77</v>
      </c>
      <c r="N13" s="2">
        <v>12</v>
      </c>
      <c r="O13" s="8"/>
      <c r="P13" s="8"/>
      <c r="Q13" s="8"/>
      <c r="R13" s="8" t="s">
        <v>25</v>
      </c>
      <c r="S13" s="1" t="s">
        <v>39</v>
      </c>
      <c r="T13" s="8"/>
      <c r="U13" s="1" t="s">
        <v>37</v>
      </c>
      <c r="V13" s="8"/>
      <c r="W13" s="2">
        <v>12</v>
      </c>
    </row>
    <row r="14" spans="1:23" x14ac:dyDescent="0.3">
      <c r="A14" s="1">
        <v>13</v>
      </c>
      <c r="B14" s="8" t="s">
        <v>26</v>
      </c>
      <c r="C14" s="8" t="s">
        <v>109</v>
      </c>
      <c r="D14" s="1" t="s">
        <v>2</v>
      </c>
      <c r="E14" s="1" t="s">
        <v>110</v>
      </c>
      <c r="F14" s="1">
        <v>13</v>
      </c>
      <c r="G14" s="1" t="s">
        <v>113</v>
      </c>
      <c r="H14" s="1" t="s">
        <v>6</v>
      </c>
      <c r="I14" s="1" t="s">
        <v>15</v>
      </c>
      <c r="J14" s="1" t="s">
        <v>116</v>
      </c>
      <c r="K14" s="8"/>
      <c r="L14" s="1" t="s">
        <v>72</v>
      </c>
      <c r="M14" s="1" t="s">
        <v>118</v>
      </c>
      <c r="N14" s="1">
        <v>13</v>
      </c>
      <c r="O14" s="8"/>
      <c r="P14" s="8"/>
      <c r="Q14" s="8"/>
      <c r="R14" s="8" t="s">
        <v>44</v>
      </c>
      <c r="S14" s="10"/>
      <c r="T14" s="1" t="s">
        <v>6</v>
      </c>
      <c r="U14" s="1" t="s">
        <v>127</v>
      </c>
      <c r="V14" s="8"/>
      <c r="W14" s="1">
        <v>13</v>
      </c>
    </row>
    <row r="15" spans="1:23" x14ac:dyDescent="0.3">
      <c r="A15" s="2">
        <v>14</v>
      </c>
      <c r="B15" s="8"/>
      <c r="C15" s="8" t="s">
        <v>108</v>
      </c>
      <c r="D15" s="8"/>
      <c r="E15" s="1" t="s">
        <v>111</v>
      </c>
      <c r="F15" s="2">
        <v>14</v>
      </c>
      <c r="G15" s="8"/>
      <c r="H15" s="13" t="s">
        <v>35</v>
      </c>
      <c r="I15" s="1" t="s">
        <v>115</v>
      </c>
      <c r="J15" s="1" t="s">
        <v>8</v>
      </c>
      <c r="K15" s="8"/>
      <c r="L15" s="13" t="s">
        <v>76</v>
      </c>
      <c r="M15" s="13" t="s">
        <v>82</v>
      </c>
      <c r="N15" s="2">
        <v>14</v>
      </c>
      <c r="O15" s="8"/>
      <c r="P15" s="8"/>
      <c r="Q15" s="1" t="s">
        <v>112</v>
      </c>
      <c r="R15" s="8" t="s">
        <v>108</v>
      </c>
      <c r="S15" s="13" t="s">
        <v>35</v>
      </c>
      <c r="T15" s="1" t="s">
        <v>8</v>
      </c>
      <c r="U15" s="13" t="s">
        <v>82</v>
      </c>
      <c r="V15" s="13" t="s">
        <v>76</v>
      </c>
      <c r="W15" s="2">
        <v>14</v>
      </c>
    </row>
    <row r="16" spans="1:23" x14ac:dyDescent="0.3">
      <c r="A16" s="1">
        <v>15</v>
      </c>
      <c r="B16" s="8"/>
      <c r="C16" s="7"/>
      <c r="D16" s="7"/>
      <c r="E16" s="7"/>
      <c r="F16" s="6"/>
      <c r="G16" s="7"/>
      <c r="H16" s="7"/>
      <c r="I16" s="7"/>
      <c r="J16" s="7"/>
      <c r="K16" s="7"/>
      <c r="L16" s="7"/>
      <c r="M16" s="7"/>
      <c r="N16" s="6"/>
      <c r="O16" s="7"/>
      <c r="P16" s="7"/>
      <c r="Q16" s="7"/>
      <c r="R16" s="7"/>
      <c r="S16" s="7"/>
      <c r="T16" s="7"/>
      <c r="U16" s="7"/>
      <c r="V16" s="7"/>
      <c r="W16" s="6"/>
    </row>
    <row r="17" spans="1:23" x14ac:dyDescent="0.3">
      <c r="A17" s="2">
        <v>16</v>
      </c>
      <c r="B17" s="8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x14ac:dyDescent="0.3">
      <c r="B18" s="5">
        <f t="shared" ref="B18:D18" si="0">COUNTA(B2:B17)</f>
        <v>1</v>
      </c>
      <c r="C18" s="5">
        <f t="shared" si="0"/>
        <v>3</v>
      </c>
      <c r="D18" s="5">
        <f t="shared" si="0"/>
        <v>8</v>
      </c>
      <c r="E18" s="5">
        <f>COUNTA(E2:E17)</f>
        <v>10</v>
      </c>
      <c r="G18" s="5">
        <f t="shared" ref="G18:M18" si="1">COUNTA(G2:G17)</f>
        <v>12</v>
      </c>
      <c r="H18" s="5">
        <f t="shared" si="1"/>
        <v>12</v>
      </c>
      <c r="I18" s="5">
        <f t="shared" si="1"/>
        <v>10</v>
      </c>
      <c r="J18" s="5">
        <f t="shared" si="1"/>
        <v>10</v>
      </c>
      <c r="K18" s="5">
        <f t="shared" si="1"/>
        <v>8</v>
      </c>
      <c r="L18" s="5">
        <f t="shared" si="1"/>
        <v>7</v>
      </c>
      <c r="M18" s="5">
        <f t="shared" si="1"/>
        <v>8</v>
      </c>
      <c r="O18" s="5">
        <f t="shared" ref="O18:V18" si="2">COUNTA(O2:O17)</f>
        <v>1</v>
      </c>
      <c r="P18" s="5">
        <f t="shared" si="2"/>
        <v>3</v>
      </c>
      <c r="Q18" s="5">
        <f>COUNTA(Q2:Q17)</f>
        <v>8</v>
      </c>
      <c r="R18" s="5">
        <f t="shared" si="2"/>
        <v>9</v>
      </c>
      <c r="S18" s="5">
        <f>COUNTA(S2:S17)</f>
        <v>10</v>
      </c>
      <c r="T18" s="5">
        <f>COUNTA(T2:T17)</f>
        <v>9</v>
      </c>
      <c r="U18" s="5">
        <f>COUNTA(U2:U17)</f>
        <v>7</v>
      </c>
      <c r="V18" s="5">
        <f t="shared" si="2"/>
        <v>7</v>
      </c>
    </row>
  </sheetData>
  <phoneticPr fontId="5" type="noConversion"/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3"/>
  <sheetViews>
    <sheetView workbookViewId="0">
      <selection activeCell="E6" sqref="E6"/>
    </sheetView>
  </sheetViews>
  <sheetFormatPr baseColWidth="10" defaultRowHeight="15.6" x14ac:dyDescent="0.3"/>
  <sheetData>
    <row r="2" spans="1:5" x14ac:dyDescent="0.3">
      <c r="A2">
        <v>14</v>
      </c>
      <c r="B2">
        <f>+(13+12+11+10+9+8+7+6+5+4+3+2+1)*2</f>
        <v>182</v>
      </c>
      <c r="E2" t="s">
        <v>90</v>
      </c>
    </row>
    <row r="3" spans="1:5" x14ac:dyDescent="0.3">
      <c r="A3">
        <v>13</v>
      </c>
      <c r="B3">
        <f>+(12+11+10+9+8+7+6+5+4+3+2+1)*2</f>
        <v>156</v>
      </c>
      <c r="E3" t="s">
        <v>93</v>
      </c>
    </row>
    <row r="4" spans="1:5" x14ac:dyDescent="0.3">
      <c r="A4">
        <v>12</v>
      </c>
      <c r="B4">
        <f>+(11+10+9+8+7+6+5+4+3+2+1)*2</f>
        <v>132</v>
      </c>
      <c r="E4" t="s">
        <v>94</v>
      </c>
    </row>
    <row r="5" spans="1:5" x14ac:dyDescent="0.3">
      <c r="A5">
        <v>11</v>
      </c>
      <c r="B5">
        <f>+(10+9+8+7+6+5+4+3+2+1)*2</f>
        <v>110</v>
      </c>
      <c r="E5" t="s">
        <v>132</v>
      </c>
    </row>
    <row r="6" spans="1:5" x14ac:dyDescent="0.3">
      <c r="A6">
        <v>10</v>
      </c>
      <c r="B6">
        <f>+(9+8+7+6+5+4+3+2+1)*2</f>
        <v>90</v>
      </c>
    </row>
    <row r="7" spans="1:5" x14ac:dyDescent="0.3">
      <c r="A7">
        <v>9</v>
      </c>
      <c r="B7">
        <f>+(8+7+6+5+4+3+2+1)*2</f>
        <v>72</v>
      </c>
    </row>
    <row r="8" spans="1:5" x14ac:dyDescent="0.3">
      <c r="A8">
        <v>8</v>
      </c>
      <c r="B8">
        <f>+(7+6+5+4+3+2+1)*2</f>
        <v>56</v>
      </c>
    </row>
    <row r="9" spans="1:5" x14ac:dyDescent="0.3">
      <c r="A9">
        <v>7</v>
      </c>
      <c r="B9">
        <f>+(6+5+4+3+2+1)*2</f>
        <v>42</v>
      </c>
    </row>
    <row r="10" spans="1:5" x14ac:dyDescent="0.3">
      <c r="A10">
        <v>6</v>
      </c>
      <c r="B10">
        <f>+(5+4+3+2+1)*2</f>
        <v>30</v>
      </c>
    </row>
    <row r="11" spans="1:5" x14ac:dyDescent="0.3">
      <c r="A11" t="s">
        <v>22</v>
      </c>
      <c r="B11">
        <f>+(5+4+3+2+1)*3</f>
        <v>45</v>
      </c>
    </row>
    <row r="12" spans="1:5" x14ac:dyDescent="0.3">
      <c r="A12" t="s">
        <v>23</v>
      </c>
      <c r="B12">
        <f>+(4+3+2+1)*3</f>
        <v>30</v>
      </c>
    </row>
    <row r="13" spans="1:5" x14ac:dyDescent="0.3">
      <c r="A13" t="s">
        <v>24</v>
      </c>
      <c r="B13">
        <f>+(7+6+5+4+3+2+1)*3</f>
        <v>84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Platzziffern</vt:lpstr>
      <vt:lpstr>allg.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Sauer</dc:creator>
  <cp:lastModifiedBy>Bezirk RNT - Spieltechnik - Karolin Fath</cp:lastModifiedBy>
  <dcterms:created xsi:type="dcterms:W3CDTF">2014-03-11T17:33:45Z</dcterms:created>
  <dcterms:modified xsi:type="dcterms:W3CDTF">2025-06-23T13:46:41Z</dcterms:modified>
</cp:coreProperties>
</file>